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95" windowHeight="8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25" i="1" l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E507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E506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E505" i="1"/>
  <c r="E6" i="1"/>
  <c r="E168" i="1"/>
  <c r="E177" i="1"/>
  <c r="E243" i="1"/>
  <c r="E300" i="1"/>
  <c r="E363" i="1"/>
  <c r="E390" i="1"/>
  <c r="E579" i="1"/>
  <c r="E627" i="1"/>
  <c r="E672" i="1"/>
  <c r="F6" i="1"/>
  <c r="F168" i="1"/>
  <c r="F177" i="1"/>
  <c r="F243" i="1"/>
  <c r="F300" i="1"/>
  <c r="F363" i="1"/>
  <c r="F390" i="1"/>
  <c r="F579" i="1"/>
  <c r="F627" i="1"/>
  <c r="F672" i="1"/>
  <c r="G6" i="1"/>
  <c r="G168" i="1"/>
  <c r="G177" i="1"/>
  <c r="G243" i="1"/>
  <c r="G300" i="1"/>
  <c r="G363" i="1"/>
  <c r="G390" i="1"/>
  <c r="G579" i="1"/>
  <c r="G627" i="1"/>
  <c r="G672" i="1"/>
  <c r="H6" i="1"/>
  <c r="H168" i="1"/>
  <c r="H177" i="1"/>
  <c r="H243" i="1"/>
  <c r="H300" i="1"/>
  <c r="H363" i="1"/>
  <c r="H390" i="1"/>
  <c r="H579" i="1"/>
  <c r="H627" i="1"/>
  <c r="H672" i="1"/>
  <c r="I6" i="1"/>
  <c r="I168" i="1"/>
  <c r="I177" i="1"/>
  <c r="I243" i="1"/>
  <c r="I300" i="1"/>
  <c r="I363" i="1"/>
  <c r="I390" i="1"/>
  <c r="I579" i="1"/>
  <c r="I627" i="1"/>
  <c r="I672" i="1"/>
  <c r="J6" i="1"/>
  <c r="J168" i="1"/>
  <c r="J177" i="1"/>
  <c r="J243" i="1"/>
  <c r="J300" i="1"/>
  <c r="J363" i="1"/>
  <c r="J390" i="1"/>
  <c r="J579" i="1"/>
  <c r="J627" i="1"/>
  <c r="J672" i="1"/>
  <c r="K6" i="1"/>
  <c r="K168" i="1"/>
  <c r="K177" i="1"/>
  <c r="K243" i="1"/>
  <c r="K300" i="1"/>
  <c r="K363" i="1"/>
  <c r="K390" i="1"/>
  <c r="K579" i="1"/>
  <c r="K627" i="1"/>
  <c r="K672" i="1"/>
  <c r="L6" i="1"/>
  <c r="L168" i="1"/>
  <c r="L177" i="1"/>
  <c r="L243" i="1"/>
  <c r="L300" i="1"/>
  <c r="L363" i="1"/>
  <c r="L390" i="1"/>
  <c r="L579" i="1"/>
  <c r="L627" i="1"/>
  <c r="L672" i="1"/>
  <c r="M6" i="1"/>
  <c r="M168" i="1"/>
  <c r="M177" i="1"/>
  <c r="M243" i="1"/>
  <c r="M300" i="1"/>
  <c r="M363" i="1"/>
  <c r="M390" i="1"/>
  <c r="M579" i="1"/>
  <c r="M627" i="1"/>
  <c r="M672" i="1"/>
  <c r="N6" i="1"/>
  <c r="N168" i="1"/>
  <c r="N177" i="1"/>
  <c r="N243" i="1"/>
  <c r="N300" i="1"/>
  <c r="N363" i="1"/>
  <c r="N390" i="1"/>
  <c r="N579" i="1"/>
  <c r="N627" i="1"/>
  <c r="N672" i="1"/>
  <c r="O6" i="1"/>
  <c r="O168" i="1"/>
  <c r="O177" i="1"/>
  <c r="O243" i="1"/>
  <c r="O300" i="1"/>
  <c r="O363" i="1"/>
  <c r="O390" i="1"/>
  <c r="O579" i="1"/>
  <c r="O627" i="1"/>
  <c r="O672" i="1"/>
  <c r="P6" i="1"/>
  <c r="P168" i="1"/>
  <c r="P177" i="1"/>
  <c r="P243" i="1"/>
  <c r="P300" i="1"/>
  <c r="P363" i="1"/>
  <c r="P390" i="1"/>
  <c r="P579" i="1"/>
  <c r="P627" i="1"/>
  <c r="P672" i="1"/>
  <c r="Q6" i="1"/>
  <c r="Q21" i="1"/>
  <c r="Q168" i="1"/>
  <c r="Q177" i="1"/>
  <c r="Q243" i="1"/>
  <c r="Q300" i="1"/>
  <c r="Q363" i="1"/>
  <c r="Q390" i="1"/>
  <c r="Q579" i="1"/>
  <c r="Q627" i="1"/>
  <c r="Q672" i="1"/>
  <c r="R6" i="1"/>
  <c r="R21" i="1"/>
  <c r="R168" i="1"/>
  <c r="R177" i="1"/>
  <c r="R243" i="1"/>
  <c r="R300" i="1"/>
  <c r="R363" i="1"/>
  <c r="R390" i="1"/>
  <c r="R579" i="1"/>
  <c r="R627" i="1"/>
  <c r="R672" i="1"/>
  <c r="S6" i="1"/>
  <c r="S21" i="1"/>
  <c r="S168" i="1"/>
  <c r="S177" i="1"/>
  <c r="S243" i="1"/>
  <c r="S300" i="1"/>
  <c r="S363" i="1"/>
  <c r="S390" i="1"/>
  <c r="S579" i="1"/>
  <c r="S627" i="1"/>
  <c r="S672" i="1"/>
  <c r="T6" i="1"/>
  <c r="T21" i="1"/>
  <c r="T168" i="1"/>
  <c r="T177" i="1"/>
  <c r="T243" i="1"/>
  <c r="T300" i="1"/>
  <c r="T363" i="1"/>
  <c r="T390" i="1"/>
  <c r="T579" i="1"/>
  <c r="T627" i="1"/>
  <c r="T672" i="1"/>
  <c r="U6" i="1"/>
  <c r="U21" i="1"/>
  <c r="U168" i="1"/>
  <c r="U177" i="1"/>
  <c r="U243" i="1"/>
  <c r="U300" i="1"/>
  <c r="U363" i="1"/>
  <c r="U390" i="1"/>
  <c r="U579" i="1"/>
  <c r="U627" i="1"/>
  <c r="U672" i="1"/>
  <c r="V6" i="1"/>
  <c r="V21" i="1"/>
  <c r="V168" i="1"/>
  <c r="V177" i="1"/>
  <c r="V243" i="1"/>
  <c r="V300" i="1"/>
  <c r="V363" i="1"/>
  <c r="V390" i="1"/>
  <c r="V579" i="1"/>
  <c r="V627" i="1"/>
  <c r="V672" i="1"/>
  <c r="W6" i="1"/>
  <c r="W21" i="1"/>
  <c r="W168" i="1"/>
  <c r="W177" i="1"/>
  <c r="W243" i="1"/>
  <c r="W300" i="1"/>
  <c r="W363" i="1"/>
  <c r="W390" i="1"/>
  <c r="W579" i="1"/>
  <c r="W627" i="1"/>
  <c r="W672" i="1"/>
  <c r="X6" i="1"/>
  <c r="X21" i="1"/>
  <c r="X168" i="1"/>
  <c r="X177" i="1"/>
  <c r="X243" i="1"/>
  <c r="X300" i="1"/>
  <c r="X363" i="1"/>
  <c r="X390" i="1"/>
  <c r="X579" i="1"/>
  <c r="X627" i="1"/>
  <c r="X672" i="1"/>
  <c r="Y6" i="1"/>
  <c r="Y21" i="1"/>
  <c r="Y168" i="1"/>
  <c r="Y177" i="1"/>
  <c r="Y243" i="1"/>
  <c r="Y300" i="1"/>
  <c r="Y363" i="1"/>
  <c r="Y390" i="1"/>
  <c r="Y579" i="1"/>
  <c r="Y627" i="1"/>
  <c r="Y672" i="1"/>
  <c r="Z6" i="1"/>
  <c r="Z21" i="1"/>
  <c r="Z168" i="1"/>
  <c r="Z177" i="1"/>
  <c r="Z243" i="1"/>
  <c r="Z300" i="1"/>
  <c r="Z363" i="1"/>
  <c r="Z390" i="1"/>
  <c r="Z579" i="1"/>
  <c r="Z627" i="1"/>
  <c r="Z672" i="1"/>
  <c r="AA672" i="1"/>
  <c r="E5" i="1"/>
  <c r="E167" i="1"/>
  <c r="E176" i="1"/>
  <c r="E242" i="1"/>
  <c r="E299" i="1"/>
  <c r="E362" i="1"/>
  <c r="E389" i="1"/>
  <c r="E578" i="1"/>
  <c r="E626" i="1"/>
  <c r="E671" i="1"/>
  <c r="F5" i="1"/>
  <c r="F167" i="1"/>
  <c r="F176" i="1"/>
  <c r="F242" i="1"/>
  <c r="F299" i="1"/>
  <c r="F362" i="1"/>
  <c r="F389" i="1"/>
  <c r="F578" i="1"/>
  <c r="F626" i="1"/>
  <c r="F671" i="1"/>
  <c r="G5" i="1"/>
  <c r="G167" i="1"/>
  <c r="G176" i="1"/>
  <c r="G242" i="1"/>
  <c r="G299" i="1"/>
  <c r="G362" i="1"/>
  <c r="G389" i="1"/>
  <c r="G578" i="1"/>
  <c r="G626" i="1"/>
  <c r="G671" i="1"/>
  <c r="H5" i="1"/>
  <c r="H167" i="1"/>
  <c r="H176" i="1"/>
  <c r="H242" i="1"/>
  <c r="H299" i="1"/>
  <c r="H362" i="1"/>
  <c r="H389" i="1"/>
  <c r="H578" i="1"/>
  <c r="H626" i="1"/>
  <c r="H671" i="1"/>
  <c r="I5" i="1"/>
  <c r="I167" i="1"/>
  <c r="I176" i="1"/>
  <c r="I242" i="1"/>
  <c r="I299" i="1"/>
  <c r="I362" i="1"/>
  <c r="I389" i="1"/>
  <c r="I578" i="1"/>
  <c r="I626" i="1"/>
  <c r="I671" i="1"/>
  <c r="J5" i="1"/>
  <c r="J167" i="1"/>
  <c r="J176" i="1"/>
  <c r="J242" i="1"/>
  <c r="J299" i="1"/>
  <c r="J362" i="1"/>
  <c r="J389" i="1"/>
  <c r="J578" i="1"/>
  <c r="J626" i="1"/>
  <c r="J671" i="1"/>
  <c r="K5" i="1"/>
  <c r="K167" i="1"/>
  <c r="K176" i="1"/>
  <c r="K242" i="1"/>
  <c r="K299" i="1"/>
  <c r="K362" i="1"/>
  <c r="K389" i="1"/>
  <c r="K578" i="1"/>
  <c r="K626" i="1"/>
  <c r="K671" i="1"/>
  <c r="L5" i="1"/>
  <c r="L167" i="1"/>
  <c r="L176" i="1"/>
  <c r="L242" i="1"/>
  <c r="L299" i="1"/>
  <c r="L362" i="1"/>
  <c r="L389" i="1"/>
  <c r="L578" i="1"/>
  <c r="L626" i="1"/>
  <c r="L671" i="1"/>
  <c r="M5" i="1"/>
  <c r="M167" i="1"/>
  <c r="M176" i="1"/>
  <c r="M242" i="1"/>
  <c r="M299" i="1"/>
  <c r="M362" i="1"/>
  <c r="M389" i="1"/>
  <c r="M578" i="1"/>
  <c r="M626" i="1"/>
  <c r="M671" i="1"/>
  <c r="N5" i="1"/>
  <c r="N167" i="1"/>
  <c r="N176" i="1"/>
  <c r="N242" i="1"/>
  <c r="N299" i="1"/>
  <c r="N362" i="1"/>
  <c r="N389" i="1"/>
  <c r="N578" i="1"/>
  <c r="N626" i="1"/>
  <c r="N671" i="1"/>
  <c r="O5" i="1"/>
  <c r="O167" i="1"/>
  <c r="O176" i="1"/>
  <c r="O242" i="1"/>
  <c r="O299" i="1"/>
  <c r="O362" i="1"/>
  <c r="O389" i="1"/>
  <c r="O578" i="1"/>
  <c r="O626" i="1"/>
  <c r="O671" i="1"/>
  <c r="P5" i="1"/>
  <c r="P167" i="1"/>
  <c r="P176" i="1"/>
  <c r="P242" i="1"/>
  <c r="P299" i="1"/>
  <c r="P362" i="1"/>
  <c r="P389" i="1"/>
  <c r="P578" i="1"/>
  <c r="P626" i="1"/>
  <c r="P671" i="1"/>
  <c r="Q5" i="1"/>
  <c r="Q20" i="1"/>
  <c r="Q167" i="1"/>
  <c r="Q176" i="1"/>
  <c r="Q242" i="1"/>
  <c r="Q299" i="1"/>
  <c r="Q362" i="1"/>
  <c r="Q389" i="1"/>
  <c r="Q578" i="1"/>
  <c r="Q626" i="1"/>
  <c r="Q671" i="1"/>
  <c r="R5" i="1"/>
  <c r="R20" i="1"/>
  <c r="R167" i="1"/>
  <c r="R176" i="1"/>
  <c r="R242" i="1"/>
  <c r="R299" i="1"/>
  <c r="R362" i="1"/>
  <c r="R389" i="1"/>
  <c r="R578" i="1"/>
  <c r="R626" i="1"/>
  <c r="R671" i="1"/>
  <c r="S5" i="1"/>
  <c r="S20" i="1"/>
  <c r="S167" i="1"/>
  <c r="S176" i="1"/>
  <c r="S242" i="1"/>
  <c r="S299" i="1"/>
  <c r="S362" i="1"/>
  <c r="S389" i="1"/>
  <c r="S578" i="1"/>
  <c r="S626" i="1"/>
  <c r="S671" i="1"/>
  <c r="T5" i="1"/>
  <c r="T20" i="1"/>
  <c r="T167" i="1"/>
  <c r="T176" i="1"/>
  <c r="T242" i="1"/>
  <c r="T299" i="1"/>
  <c r="T362" i="1"/>
  <c r="T389" i="1"/>
  <c r="T578" i="1"/>
  <c r="T626" i="1"/>
  <c r="T671" i="1"/>
  <c r="U5" i="1"/>
  <c r="U20" i="1"/>
  <c r="U167" i="1"/>
  <c r="U176" i="1"/>
  <c r="U242" i="1"/>
  <c r="U299" i="1"/>
  <c r="U362" i="1"/>
  <c r="U389" i="1"/>
  <c r="U578" i="1"/>
  <c r="U626" i="1"/>
  <c r="U671" i="1"/>
  <c r="V5" i="1"/>
  <c r="V20" i="1"/>
  <c r="V167" i="1"/>
  <c r="V176" i="1"/>
  <c r="V242" i="1"/>
  <c r="V299" i="1"/>
  <c r="V362" i="1"/>
  <c r="V389" i="1"/>
  <c r="V578" i="1"/>
  <c r="V626" i="1"/>
  <c r="V671" i="1"/>
  <c r="W5" i="1"/>
  <c r="W20" i="1"/>
  <c r="W167" i="1"/>
  <c r="W176" i="1"/>
  <c r="W242" i="1"/>
  <c r="W299" i="1"/>
  <c r="W362" i="1"/>
  <c r="W389" i="1"/>
  <c r="W578" i="1"/>
  <c r="W626" i="1"/>
  <c r="W671" i="1"/>
  <c r="X5" i="1"/>
  <c r="X20" i="1"/>
  <c r="X167" i="1"/>
  <c r="X176" i="1"/>
  <c r="X242" i="1"/>
  <c r="X299" i="1"/>
  <c r="X362" i="1"/>
  <c r="X389" i="1"/>
  <c r="X578" i="1"/>
  <c r="X626" i="1"/>
  <c r="X671" i="1"/>
  <c r="Y5" i="1"/>
  <c r="Y20" i="1"/>
  <c r="Y167" i="1"/>
  <c r="Y176" i="1"/>
  <c r="Y242" i="1"/>
  <c r="Y299" i="1"/>
  <c r="Y362" i="1"/>
  <c r="Y389" i="1"/>
  <c r="Y578" i="1"/>
  <c r="Y626" i="1"/>
  <c r="Y671" i="1"/>
  <c r="Z5" i="1"/>
  <c r="Z20" i="1"/>
  <c r="Z167" i="1"/>
  <c r="Z176" i="1"/>
  <c r="Z242" i="1"/>
  <c r="Z299" i="1"/>
  <c r="Z362" i="1"/>
  <c r="Z389" i="1"/>
  <c r="Z578" i="1"/>
  <c r="Z626" i="1"/>
  <c r="Z671" i="1"/>
  <c r="AA671" i="1"/>
  <c r="E4" i="1"/>
  <c r="E166" i="1"/>
  <c r="E175" i="1"/>
  <c r="E241" i="1"/>
  <c r="E298" i="1"/>
  <c r="E361" i="1"/>
  <c r="E388" i="1"/>
  <c r="E577" i="1"/>
  <c r="E625" i="1"/>
  <c r="E670" i="1"/>
  <c r="F4" i="1"/>
  <c r="F166" i="1"/>
  <c r="F175" i="1"/>
  <c r="F241" i="1"/>
  <c r="F298" i="1"/>
  <c r="F361" i="1"/>
  <c r="F388" i="1"/>
  <c r="F577" i="1"/>
  <c r="F625" i="1"/>
  <c r="F670" i="1"/>
  <c r="G4" i="1"/>
  <c r="G166" i="1"/>
  <c r="G175" i="1"/>
  <c r="G241" i="1"/>
  <c r="G298" i="1"/>
  <c r="G361" i="1"/>
  <c r="G388" i="1"/>
  <c r="G577" i="1"/>
  <c r="G625" i="1"/>
  <c r="G670" i="1"/>
  <c r="H4" i="1"/>
  <c r="H166" i="1"/>
  <c r="H175" i="1"/>
  <c r="H241" i="1"/>
  <c r="H298" i="1"/>
  <c r="H361" i="1"/>
  <c r="H388" i="1"/>
  <c r="H577" i="1"/>
  <c r="H625" i="1"/>
  <c r="H670" i="1"/>
  <c r="I4" i="1"/>
  <c r="I166" i="1"/>
  <c r="I175" i="1"/>
  <c r="I241" i="1"/>
  <c r="I298" i="1"/>
  <c r="I361" i="1"/>
  <c r="I388" i="1"/>
  <c r="I577" i="1"/>
  <c r="I625" i="1"/>
  <c r="I670" i="1"/>
  <c r="J4" i="1"/>
  <c r="J166" i="1"/>
  <c r="J175" i="1"/>
  <c r="J241" i="1"/>
  <c r="J298" i="1"/>
  <c r="J361" i="1"/>
  <c r="J388" i="1"/>
  <c r="J577" i="1"/>
  <c r="J625" i="1"/>
  <c r="J670" i="1"/>
  <c r="K4" i="1"/>
  <c r="K166" i="1"/>
  <c r="K175" i="1"/>
  <c r="K241" i="1"/>
  <c r="K298" i="1"/>
  <c r="K361" i="1"/>
  <c r="K388" i="1"/>
  <c r="K577" i="1"/>
  <c r="K625" i="1"/>
  <c r="K670" i="1"/>
  <c r="L4" i="1"/>
  <c r="L166" i="1"/>
  <c r="L175" i="1"/>
  <c r="L241" i="1"/>
  <c r="L298" i="1"/>
  <c r="L361" i="1"/>
  <c r="L388" i="1"/>
  <c r="L577" i="1"/>
  <c r="L625" i="1"/>
  <c r="L670" i="1"/>
  <c r="M4" i="1"/>
  <c r="M166" i="1"/>
  <c r="M175" i="1"/>
  <c r="M241" i="1"/>
  <c r="M298" i="1"/>
  <c r="M361" i="1"/>
  <c r="M388" i="1"/>
  <c r="M577" i="1"/>
  <c r="M625" i="1"/>
  <c r="M670" i="1"/>
  <c r="N4" i="1"/>
  <c r="N166" i="1"/>
  <c r="N175" i="1"/>
  <c r="N241" i="1"/>
  <c r="N298" i="1"/>
  <c r="N361" i="1"/>
  <c r="N388" i="1"/>
  <c r="N577" i="1"/>
  <c r="N625" i="1"/>
  <c r="N670" i="1"/>
  <c r="O4" i="1"/>
  <c r="O166" i="1"/>
  <c r="O175" i="1"/>
  <c r="O241" i="1"/>
  <c r="O298" i="1"/>
  <c r="O361" i="1"/>
  <c r="O388" i="1"/>
  <c r="O577" i="1"/>
  <c r="O625" i="1"/>
  <c r="O670" i="1"/>
  <c r="P4" i="1"/>
  <c r="P166" i="1"/>
  <c r="P175" i="1"/>
  <c r="P241" i="1"/>
  <c r="P298" i="1"/>
  <c r="P361" i="1"/>
  <c r="P388" i="1"/>
  <c r="P577" i="1"/>
  <c r="P625" i="1"/>
  <c r="P670" i="1"/>
  <c r="Q4" i="1"/>
  <c r="Q19" i="1"/>
  <c r="Q166" i="1"/>
  <c r="Q175" i="1"/>
  <c r="Q241" i="1"/>
  <c r="Q298" i="1"/>
  <c r="Q361" i="1"/>
  <c r="Q388" i="1"/>
  <c r="Q577" i="1"/>
  <c r="Q625" i="1"/>
  <c r="Q670" i="1"/>
  <c r="R4" i="1"/>
  <c r="R19" i="1"/>
  <c r="R166" i="1"/>
  <c r="R175" i="1"/>
  <c r="R241" i="1"/>
  <c r="R298" i="1"/>
  <c r="R361" i="1"/>
  <c r="R388" i="1"/>
  <c r="R577" i="1"/>
  <c r="R625" i="1"/>
  <c r="R670" i="1"/>
  <c r="S4" i="1"/>
  <c r="S19" i="1"/>
  <c r="S166" i="1"/>
  <c r="S175" i="1"/>
  <c r="S241" i="1"/>
  <c r="S298" i="1"/>
  <c r="S361" i="1"/>
  <c r="S388" i="1"/>
  <c r="S577" i="1"/>
  <c r="S625" i="1"/>
  <c r="S670" i="1"/>
  <c r="T4" i="1"/>
  <c r="T19" i="1"/>
  <c r="T166" i="1"/>
  <c r="T175" i="1"/>
  <c r="T241" i="1"/>
  <c r="T298" i="1"/>
  <c r="T361" i="1"/>
  <c r="T388" i="1"/>
  <c r="T577" i="1"/>
  <c r="T625" i="1"/>
  <c r="T670" i="1"/>
  <c r="U4" i="1"/>
  <c r="U19" i="1"/>
  <c r="U166" i="1"/>
  <c r="U175" i="1"/>
  <c r="U241" i="1"/>
  <c r="U298" i="1"/>
  <c r="U361" i="1"/>
  <c r="U388" i="1"/>
  <c r="U577" i="1"/>
  <c r="U625" i="1"/>
  <c r="U670" i="1"/>
  <c r="V4" i="1"/>
  <c r="V19" i="1"/>
  <c r="V166" i="1"/>
  <c r="V175" i="1"/>
  <c r="V241" i="1"/>
  <c r="V298" i="1"/>
  <c r="V361" i="1"/>
  <c r="V388" i="1"/>
  <c r="V577" i="1"/>
  <c r="V625" i="1"/>
  <c r="V670" i="1"/>
  <c r="W4" i="1"/>
  <c r="W19" i="1"/>
  <c r="W166" i="1"/>
  <c r="W175" i="1"/>
  <c r="W241" i="1"/>
  <c r="W298" i="1"/>
  <c r="W361" i="1"/>
  <c r="W388" i="1"/>
  <c r="W577" i="1"/>
  <c r="W625" i="1"/>
  <c r="W670" i="1"/>
  <c r="X4" i="1"/>
  <c r="X19" i="1"/>
  <c r="X166" i="1"/>
  <c r="X175" i="1"/>
  <c r="X241" i="1"/>
  <c r="X298" i="1"/>
  <c r="X361" i="1"/>
  <c r="X388" i="1"/>
  <c r="X577" i="1"/>
  <c r="X625" i="1"/>
  <c r="X670" i="1"/>
  <c r="Y4" i="1"/>
  <c r="Y19" i="1"/>
  <c r="Y166" i="1"/>
  <c r="Y175" i="1"/>
  <c r="Y241" i="1"/>
  <c r="Y298" i="1"/>
  <c r="Y361" i="1"/>
  <c r="Y388" i="1"/>
  <c r="Y577" i="1"/>
  <c r="Y625" i="1"/>
  <c r="Y670" i="1"/>
  <c r="Z4" i="1"/>
  <c r="Z19" i="1"/>
  <c r="Z166" i="1"/>
  <c r="Z175" i="1"/>
  <c r="Z241" i="1"/>
  <c r="Z298" i="1"/>
  <c r="Z361" i="1"/>
  <c r="Z388" i="1"/>
  <c r="Z577" i="1"/>
  <c r="Z625" i="1"/>
  <c r="Z670" i="1"/>
  <c r="AA670" i="1"/>
  <c r="AA627" i="1"/>
  <c r="AA626" i="1"/>
  <c r="AA625" i="1"/>
  <c r="AA579" i="1"/>
  <c r="AA578" i="1"/>
  <c r="AA577" i="1"/>
  <c r="AA507" i="1"/>
  <c r="AA506" i="1"/>
  <c r="AA505" i="1"/>
  <c r="AA390" i="1"/>
  <c r="AA389" i="1"/>
  <c r="AA388" i="1"/>
  <c r="AA363" i="1"/>
  <c r="AA362" i="1"/>
  <c r="AA361" i="1"/>
  <c r="AA300" i="1"/>
  <c r="AA299" i="1"/>
  <c r="AA298" i="1"/>
  <c r="AA243" i="1"/>
  <c r="AA242" i="1"/>
  <c r="AA241" i="1"/>
  <c r="AA177" i="1"/>
  <c r="AA176" i="1"/>
  <c r="AA175" i="1"/>
  <c r="AA168" i="1"/>
  <c r="AA167" i="1"/>
  <c r="AA166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<sst xmlns="http://schemas.openxmlformats.org/spreadsheetml/2006/main" count="1554" uniqueCount="466">
  <si>
    <t xml:space="preserve"> (New!) Standard Order (only additional for insert)</t>
  </si>
  <si>
    <t>alphabetical country codes                   (New and only additional for insert)</t>
  </si>
  <si>
    <t>EU Common Military List category</t>
  </si>
  <si>
    <t>ML 1</t>
  </si>
  <si>
    <t xml:space="preserve">ML 2 </t>
  </si>
  <si>
    <t>ML 3</t>
  </si>
  <si>
    <t>ML 4</t>
  </si>
  <si>
    <t xml:space="preserve">ML 5 </t>
  </si>
  <si>
    <t>ML 6</t>
  </si>
  <si>
    <t>ML 7</t>
  </si>
  <si>
    <t>ML 8</t>
  </si>
  <si>
    <t>ML 9</t>
  </si>
  <si>
    <t>ML 10</t>
  </si>
  <si>
    <t>ML 11</t>
  </si>
  <si>
    <t>ML 12</t>
  </si>
  <si>
    <t>ML 13</t>
  </si>
  <si>
    <t>ML 14</t>
  </si>
  <si>
    <t>ML 15</t>
  </si>
  <si>
    <t>ML 16</t>
  </si>
  <si>
    <t>ML 17</t>
  </si>
  <si>
    <t>ML 18</t>
  </si>
  <si>
    <t>ML 19</t>
  </si>
  <si>
    <t>ML 20</t>
  </si>
  <si>
    <t>ML 21</t>
  </si>
  <si>
    <t>ML 22</t>
  </si>
  <si>
    <t xml:space="preserve">TOTAL per destination </t>
  </si>
  <si>
    <t>North Africa</t>
  </si>
  <si>
    <t>a</t>
  </si>
  <si>
    <t>b</t>
  </si>
  <si>
    <t>c</t>
  </si>
  <si>
    <t>DZ</t>
  </si>
  <si>
    <t>Algeria</t>
  </si>
  <si>
    <t>LY</t>
  </si>
  <si>
    <t>Libya</t>
  </si>
  <si>
    <t>MA</t>
  </si>
  <si>
    <t>Morocco</t>
  </si>
  <si>
    <t>TN</t>
  </si>
  <si>
    <t>Tunisia</t>
  </si>
  <si>
    <t>Sub-Saharan Africa</t>
  </si>
  <si>
    <t>AO</t>
  </si>
  <si>
    <t>Angola</t>
  </si>
  <si>
    <t>BJ</t>
  </si>
  <si>
    <t>Benin</t>
  </si>
  <si>
    <t>BW</t>
  </si>
  <si>
    <t>Botswana</t>
  </si>
  <si>
    <t>BF</t>
  </si>
  <si>
    <t>Burkina Faso</t>
  </si>
  <si>
    <t>BI</t>
  </si>
  <si>
    <t>Burundi</t>
  </si>
  <si>
    <t>CM</t>
  </si>
  <si>
    <t>Cameroon</t>
  </si>
  <si>
    <t>CV</t>
  </si>
  <si>
    <t>Cape Verde</t>
  </si>
  <si>
    <t>CF</t>
  </si>
  <si>
    <t xml:space="preserve">Central African Republic </t>
  </si>
  <si>
    <t>TD</t>
  </si>
  <si>
    <t>Chad</t>
  </si>
  <si>
    <t>KM</t>
  </si>
  <si>
    <t>Comoros</t>
  </si>
  <si>
    <t>CG</t>
  </si>
  <si>
    <t>Congo (Republic of)</t>
  </si>
  <si>
    <t>CD</t>
  </si>
  <si>
    <t>Congo (Democratic Republic of)</t>
  </si>
  <si>
    <t>DJ</t>
  </si>
  <si>
    <t>Djibouti</t>
  </si>
  <si>
    <t>GQ</t>
  </si>
  <si>
    <t>Equatorial Guinea</t>
  </si>
  <si>
    <t>ER</t>
  </si>
  <si>
    <t>Eritrea</t>
  </si>
  <si>
    <t>ET</t>
  </si>
  <si>
    <t>Ethiopia</t>
  </si>
  <si>
    <t>GA</t>
  </si>
  <si>
    <t>Gabon</t>
  </si>
  <si>
    <t>GM</t>
  </si>
  <si>
    <t>Gambia</t>
  </si>
  <si>
    <t>GH</t>
  </si>
  <si>
    <t>Ghana</t>
  </si>
  <si>
    <t>GN</t>
  </si>
  <si>
    <t>Guinea</t>
  </si>
  <si>
    <t>GW</t>
  </si>
  <si>
    <t>Guinea-Bissau</t>
  </si>
  <si>
    <t>CI</t>
  </si>
  <si>
    <t>Ivory Coast</t>
  </si>
  <si>
    <t>KE</t>
  </si>
  <si>
    <t>Kenya</t>
  </si>
  <si>
    <t>LS</t>
  </si>
  <si>
    <t>Lesotho</t>
  </si>
  <si>
    <t>LR</t>
  </si>
  <si>
    <t>Liberia</t>
  </si>
  <si>
    <t>MG</t>
  </si>
  <si>
    <t>Madagascar</t>
  </si>
  <si>
    <t>MW</t>
  </si>
  <si>
    <t>Malawi</t>
  </si>
  <si>
    <t>ML</t>
  </si>
  <si>
    <t>Mali</t>
  </si>
  <si>
    <t>MR</t>
  </si>
  <si>
    <t>Mauritania</t>
  </si>
  <si>
    <t>MU</t>
  </si>
  <si>
    <t>Mauritius</t>
  </si>
  <si>
    <t>MZ</t>
  </si>
  <si>
    <t>Mozambique</t>
  </si>
  <si>
    <t>NA</t>
  </si>
  <si>
    <t>Namibia</t>
  </si>
  <si>
    <t>NE</t>
  </si>
  <si>
    <t>Niger</t>
  </si>
  <si>
    <t>NG</t>
  </si>
  <si>
    <t>Nigeria</t>
  </si>
  <si>
    <t>RW</t>
  </si>
  <si>
    <t>Rwanda</t>
  </si>
  <si>
    <t>ST</t>
  </si>
  <si>
    <t>Sao Tome and Principe</t>
  </si>
  <si>
    <t>SN</t>
  </si>
  <si>
    <t>Senegal</t>
  </si>
  <si>
    <t>SC</t>
  </si>
  <si>
    <t>Seychelles</t>
  </si>
  <si>
    <t>SL</t>
  </si>
  <si>
    <t>Sierra Leone</t>
  </si>
  <si>
    <t>SO</t>
  </si>
  <si>
    <t>Somalia</t>
  </si>
  <si>
    <t>ZA</t>
  </si>
  <si>
    <t>South Africa</t>
  </si>
  <si>
    <t>SD</t>
  </si>
  <si>
    <t>Sudan</t>
  </si>
  <si>
    <t>SZ</t>
  </si>
  <si>
    <t>Swaziland</t>
  </si>
  <si>
    <t>TZ</t>
  </si>
  <si>
    <t>Tanzania</t>
  </si>
  <si>
    <t>TG</t>
  </si>
  <si>
    <t>Togo</t>
  </si>
  <si>
    <t>UG</t>
  </si>
  <si>
    <t>Uganda</t>
  </si>
  <si>
    <t>ZM</t>
  </si>
  <si>
    <t>Zambia</t>
  </si>
  <si>
    <t>ZW</t>
  </si>
  <si>
    <t>Zimbabwe</t>
  </si>
  <si>
    <t>North America</t>
  </si>
  <si>
    <t>CA</t>
  </si>
  <si>
    <t>Canada</t>
  </si>
  <si>
    <t>US</t>
  </si>
  <si>
    <t>United States</t>
  </si>
  <si>
    <t>Central America and the Caribbean</t>
  </si>
  <si>
    <t>AG</t>
  </si>
  <si>
    <t>Antigua and Barbuda</t>
  </si>
  <si>
    <t>BS</t>
  </si>
  <si>
    <t>Bahamas</t>
  </si>
  <si>
    <t>BB</t>
  </si>
  <si>
    <t>Barbados</t>
  </si>
  <si>
    <t>BZ</t>
  </si>
  <si>
    <t>Belize</t>
  </si>
  <si>
    <t>CR</t>
  </si>
  <si>
    <t>Costa Rica</t>
  </si>
  <si>
    <t>CU</t>
  </si>
  <si>
    <t>Cuba</t>
  </si>
  <si>
    <t>DM</t>
  </si>
  <si>
    <t>Dominica</t>
  </si>
  <si>
    <t>DO</t>
  </si>
  <si>
    <t>Dominican Republic</t>
  </si>
  <si>
    <t>SV</t>
  </si>
  <si>
    <t>El Salvador</t>
  </si>
  <si>
    <t>GD</t>
  </si>
  <si>
    <t>Grenada</t>
  </si>
  <si>
    <t>GT</t>
  </si>
  <si>
    <t>Guatemala</t>
  </si>
  <si>
    <t>HT</t>
  </si>
  <si>
    <t>Haiti</t>
  </si>
  <si>
    <t>HN</t>
  </si>
  <si>
    <t>Honduras</t>
  </si>
  <si>
    <t>JM</t>
  </si>
  <si>
    <t>Jamaica</t>
  </si>
  <si>
    <t>MX</t>
  </si>
  <si>
    <t>Mexico</t>
  </si>
  <si>
    <t>NI</t>
  </si>
  <si>
    <t>Nicaragua</t>
  </si>
  <si>
    <t>PA</t>
  </si>
  <si>
    <t>Panama</t>
  </si>
  <si>
    <t>P</t>
  </si>
  <si>
    <t>KN</t>
  </si>
  <si>
    <t>Saint Kitts and Nevis</t>
  </si>
  <si>
    <t>LC</t>
  </si>
  <si>
    <t>Saint Lucia</t>
  </si>
  <si>
    <t>VC</t>
  </si>
  <si>
    <t>Saint Vincent and Grenadines</t>
  </si>
  <si>
    <t>TT</t>
  </si>
  <si>
    <t>Trinidad and Tobago</t>
  </si>
  <si>
    <t>South America</t>
  </si>
  <si>
    <t>AR</t>
  </si>
  <si>
    <t>Argentina</t>
  </si>
  <si>
    <t>BO</t>
  </si>
  <si>
    <t>Bolivia</t>
  </si>
  <si>
    <t>BR</t>
  </si>
  <si>
    <t>Brazil</t>
  </si>
  <si>
    <t>CL</t>
  </si>
  <si>
    <t>Chile</t>
  </si>
  <si>
    <t xml:space="preserve">CO </t>
  </si>
  <si>
    <t>Colombia</t>
  </si>
  <si>
    <t>EC</t>
  </si>
  <si>
    <t>Ecuador</t>
  </si>
  <si>
    <t>GY</t>
  </si>
  <si>
    <t>Guyana</t>
  </si>
  <si>
    <t>PY</t>
  </si>
  <si>
    <t>Paraguay</t>
  </si>
  <si>
    <t>PE</t>
  </si>
  <si>
    <t>Peru</t>
  </si>
  <si>
    <t>SR</t>
  </si>
  <si>
    <t>Suriname</t>
  </si>
  <si>
    <t>UY</t>
  </si>
  <si>
    <t>Uruguay</t>
  </si>
  <si>
    <t>VE</t>
  </si>
  <si>
    <t>Venezuela</t>
  </si>
  <si>
    <t>Central Asia</t>
  </si>
  <si>
    <t>KZ</t>
  </si>
  <si>
    <t>Kazakhstan</t>
  </si>
  <si>
    <t>KG</t>
  </si>
  <si>
    <t>Kyrgyzstan</t>
  </si>
  <si>
    <t>TJ</t>
  </si>
  <si>
    <t>Tajikistan</t>
  </si>
  <si>
    <t>TM</t>
  </si>
  <si>
    <t>Turkmenistan</t>
  </si>
  <si>
    <t>ZU</t>
  </si>
  <si>
    <t>Uzbekistan</t>
  </si>
  <si>
    <t xml:space="preserve">North East Asia </t>
  </si>
  <si>
    <t>CN</t>
  </si>
  <si>
    <t>China (Mainland)</t>
  </si>
  <si>
    <t>HK</t>
  </si>
  <si>
    <t>China (Hong Kong)</t>
  </si>
  <si>
    <t>MO</t>
  </si>
  <si>
    <t>China (Macao)</t>
  </si>
  <si>
    <t>KP</t>
  </si>
  <si>
    <t>Korea (Democratic People's Rep of)</t>
  </si>
  <si>
    <t>KR</t>
  </si>
  <si>
    <t>Korea (Republic of)</t>
  </si>
  <si>
    <t>JP</t>
  </si>
  <si>
    <t>Japan</t>
  </si>
  <si>
    <t>MN</t>
  </si>
  <si>
    <t>Mongolia</t>
  </si>
  <si>
    <t>TW</t>
  </si>
  <si>
    <t>Taiwan</t>
  </si>
  <si>
    <t>South East Asia</t>
  </si>
  <si>
    <t>BN</t>
  </si>
  <si>
    <t>Brunei</t>
  </si>
  <si>
    <t>KH</t>
  </si>
  <si>
    <t>Cambodia</t>
  </si>
  <si>
    <t>ID</t>
  </si>
  <si>
    <t>Indonesia</t>
  </si>
  <si>
    <t>LA</t>
  </si>
  <si>
    <t>Laos</t>
  </si>
  <si>
    <t>MY</t>
  </si>
  <si>
    <t>Malaysia</t>
  </si>
  <si>
    <t>MM</t>
  </si>
  <si>
    <t>Myanmar</t>
  </si>
  <si>
    <t>PH</t>
  </si>
  <si>
    <t>Philippines</t>
  </si>
  <si>
    <t>SG</t>
  </si>
  <si>
    <t>Singapore</t>
  </si>
  <si>
    <t>TH</t>
  </si>
  <si>
    <t>Thailand</t>
  </si>
  <si>
    <t>TL</t>
  </si>
  <si>
    <t>Timor Leste</t>
  </si>
  <si>
    <t>VN</t>
  </si>
  <si>
    <t>Vietnam</t>
  </si>
  <si>
    <t>South Asia</t>
  </si>
  <si>
    <t>AF</t>
  </si>
  <si>
    <t>Afghanistan</t>
  </si>
  <si>
    <t>BD</t>
  </si>
  <si>
    <t>Bangladesh</t>
  </si>
  <si>
    <t>BT</t>
  </si>
  <si>
    <t>Bhutan</t>
  </si>
  <si>
    <t>IN</t>
  </si>
  <si>
    <t>India</t>
  </si>
  <si>
    <t>MV</t>
  </si>
  <si>
    <t>Maldives</t>
  </si>
  <si>
    <t>NP</t>
  </si>
  <si>
    <t>Nepal</t>
  </si>
  <si>
    <t>PK</t>
  </si>
  <si>
    <t>Pakistan</t>
  </si>
  <si>
    <t>LK</t>
  </si>
  <si>
    <t>Sri Lanka</t>
  </si>
  <si>
    <t>EU</t>
  </si>
  <si>
    <t>Europe Union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</si>
  <si>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</si>
  <si>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</si>
  <si>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</si>
  <si>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</si>
  <si>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</si>
  <si>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</si>
  <si>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</si>
  <si>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</si>
  <si>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</si>
  <si>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</si>
  <si>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DK</t>
  </si>
  <si>
    <t>Denmark</t>
  </si>
  <si>
    <t>GL</t>
  </si>
  <si>
    <t>Denmark (Greenland)</t>
  </si>
  <si>
    <t>FO</t>
  </si>
  <si>
    <t>Denmark (Faeroes)</t>
  </si>
  <si>
    <t>EE</t>
  </si>
  <si>
    <t>Estonia</t>
  </si>
  <si>
    <t>FI</t>
  </si>
  <si>
    <t>Finland</t>
  </si>
  <si>
    <t>FR</t>
  </si>
  <si>
    <t>France</t>
  </si>
  <si>
    <t>NC</t>
  </si>
  <si>
    <t>France (New Caledonia)</t>
  </si>
  <si>
    <t>DE</t>
  </si>
  <si>
    <t>Germany</t>
  </si>
  <si>
    <t>GR</t>
  </si>
  <si>
    <t>Greece</t>
  </si>
  <si>
    <t>HU</t>
  </si>
  <si>
    <t>Hungary</t>
  </si>
  <si>
    <t>IE</t>
  </si>
  <si>
    <t>Ireland</t>
  </si>
  <si>
    <t>IT</t>
  </si>
  <si>
    <t xml:space="preserve">Italy 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</si>
  <si>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</si>
  <si>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</si>
  <si>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</si>
  <si>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</si>
  <si>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</si>
  <si>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</si>
  <si>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</si>
  <si>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</si>
  <si>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</si>
  <si>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Netherlands</t>
  </si>
  <si>
    <t>AN</t>
  </si>
  <si>
    <t>Netherlands (Netherlands Antilles)</t>
  </si>
  <si>
    <t>AW</t>
  </si>
  <si>
    <t>Netherlands (Aruba)</t>
  </si>
  <si>
    <t>PL</t>
  </si>
  <si>
    <t>Poland</t>
  </si>
  <si>
    <t>PT</t>
  </si>
  <si>
    <t>Portugal</t>
  </si>
  <si>
    <t>RO</t>
  </si>
  <si>
    <t>Romania</t>
  </si>
  <si>
    <t>SK</t>
  </si>
  <si>
    <t>Slovakia</t>
  </si>
  <si>
    <t>SI</t>
  </si>
  <si>
    <t>Slovenia</t>
  </si>
  <si>
    <t>ES</t>
  </si>
  <si>
    <t>Spain</t>
  </si>
  <si>
    <t>SW</t>
  </si>
  <si>
    <t>Sweden</t>
  </si>
  <si>
    <t>GB</t>
  </si>
  <si>
    <t>United Kingdom</t>
  </si>
  <si>
    <t>BM</t>
  </si>
  <si>
    <t>United Kingdom (Bermuda)</t>
  </si>
  <si>
    <t>VG</t>
  </si>
  <si>
    <t>United Kingdom (British Virgin Islands)</t>
  </si>
  <si>
    <t>KY</t>
  </si>
  <si>
    <t>United Kingdom (Cayman Islands)</t>
  </si>
  <si>
    <t>FK</t>
  </si>
  <si>
    <t>United Kingdom (Falkland Islands)</t>
  </si>
  <si>
    <t>GI</t>
  </si>
  <si>
    <t>United Kingdom (Gibraltar)</t>
  </si>
  <si>
    <t>SH</t>
  </si>
  <si>
    <t>United Kingdom (St Helena)</t>
  </si>
  <si>
    <t>Other European countries</t>
  </si>
  <si>
    <t>AL</t>
  </si>
  <si>
    <t>Albania</t>
  </si>
  <si>
    <t>AD</t>
  </si>
  <si>
    <t>Andorra</t>
  </si>
  <si>
    <t>AM</t>
  </si>
  <si>
    <t>Armenia</t>
  </si>
  <si>
    <t>AZ</t>
  </si>
  <si>
    <t>Azerbaijan</t>
  </si>
  <si>
    <t>BY</t>
  </si>
  <si>
    <t>Belarus</t>
  </si>
  <si>
    <t>BA</t>
  </si>
  <si>
    <t>Bosnia and Herzegovina</t>
  </si>
  <si>
    <t>HR</t>
  </si>
  <si>
    <t>Croatia</t>
  </si>
  <si>
    <t>MK</t>
  </si>
  <si>
    <t>Former Yugoslav Republic of Macedonia</t>
  </si>
  <si>
    <t>GE</t>
  </si>
  <si>
    <t>Georgia</t>
  </si>
  <si>
    <t>VA</t>
  </si>
  <si>
    <t>Holy See</t>
  </si>
  <si>
    <t>IS</t>
  </si>
  <si>
    <t>Iceland</t>
  </si>
  <si>
    <t>LI</t>
  </si>
  <si>
    <t>Liechtenstein</t>
  </si>
  <si>
    <t>MC</t>
  </si>
  <si>
    <t>Monaco</t>
  </si>
  <si>
    <t>ME</t>
  </si>
  <si>
    <t>Montenegro</t>
  </si>
  <si>
    <t>NO</t>
  </si>
  <si>
    <t>Norway</t>
  </si>
  <si>
    <t>MD</t>
  </si>
  <si>
    <t>Republic of Moldova</t>
  </si>
  <si>
    <t>RU</t>
  </si>
  <si>
    <t>Russian Federation</t>
  </si>
  <si>
    <t>RS</t>
  </si>
  <si>
    <t>Serbia</t>
  </si>
  <si>
    <t>SM</t>
  </si>
  <si>
    <t>St Marino</t>
  </si>
  <si>
    <t>CH</t>
  </si>
  <si>
    <t>Switzerland</t>
  </si>
  <si>
    <t>TR</t>
  </si>
  <si>
    <t>Turkey</t>
  </si>
  <si>
    <t>UA</t>
  </si>
  <si>
    <t>Ukraine</t>
  </si>
  <si>
    <t>Middle East</t>
  </si>
  <si>
    <t>BH</t>
  </si>
  <si>
    <t>Bahrain</t>
  </si>
  <si>
    <t>EG</t>
  </si>
  <si>
    <t>Egypt</t>
  </si>
  <si>
    <t>IR</t>
  </si>
  <si>
    <t>Iran</t>
  </si>
  <si>
    <t>IQ</t>
  </si>
  <si>
    <t>Iraq</t>
  </si>
  <si>
    <t>IL</t>
  </si>
  <si>
    <t>Israel</t>
  </si>
  <si>
    <t>JO</t>
  </si>
  <si>
    <t>Jordan</t>
  </si>
  <si>
    <t>KW</t>
  </si>
  <si>
    <t>Kuwait</t>
  </si>
  <si>
    <t>LB</t>
  </si>
  <si>
    <t>Lebanon</t>
  </si>
  <si>
    <t>OM</t>
  </si>
  <si>
    <t>Oman</t>
  </si>
  <si>
    <t>PS</t>
  </si>
  <si>
    <t>Palestinian controlled territories</t>
  </si>
  <si>
    <t>QA</t>
  </si>
  <si>
    <t>Qatar</t>
  </si>
  <si>
    <t>SA</t>
  </si>
  <si>
    <t>Saudi Arabia</t>
  </si>
  <si>
    <t>SY</t>
  </si>
  <si>
    <t>Syria</t>
  </si>
  <si>
    <t>AE</t>
  </si>
  <si>
    <t>United Arab Emirates</t>
  </si>
  <si>
    <t>YE</t>
  </si>
  <si>
    <t>Yemen</t>
  </si>
  <si>
    <t>Oceania</t>
  </si>
  <si>
    <t>AU</t>
  </si>
  <si>
    <t>Australia</t>
  </si>
  <si>
    <t>FJ</t>
  </si>
  <si>
    <t>Fiji</t>
  </si>
  <si>
    <t>KI</t>
  </si>
  <si>
    <t>Kiribati</t>
  </si>
  <si>
    <t>MH</t>
  </si>
  <si>
    <t>Marshall Islands</t>
  </si>
  <si>
    <t>FM</t>
  </si>
  <si>
    <t>Micronesia (Fed States of)</t>
  </si>
  <si>
    <t>NR</t>
  </si>
  <si>
    <t>Nauru</t>
  </si>
  <si>
    <t>NZ</t>
  </si>
  <si>
    <t>New Zealand</t>
  </si>
  <si>
    <t>PW</t>
  </si>
  <si>
    <t>Palau</t>
  </si>
  <si>
    <t>PG</t>
  </si>
  <si>
    <t>Papua New Guinea</t>
  </si>
  <si>
    <t>WS</t>
  </si>
  <si>
    <t>Samoa</t>
  </si>
  <si>
    <t>SB</t>
  </si>
  <si>
    <t>Solomon Islands</t>
  </si>
  <si>
    <t>TO</t>
  </si>
  <si>
    <t>Tonga</t>
  </si>
  <si>
    <t>TV</t>
  </si>
  <si>
    <t>Tuvalu</t>
  </si>
  <si>
    <t>VU</t>
  </si>
  <si>
    <t>Vanuatu</t>
  </si>
  <si>
    <t>TOTAL PER ML category</t>
  </si>
  <si>
    <t xml:space="preserve"> </t>
  </si>
  <si>
    <t>XK</t>
  </si>
  <si>
    <t>Kosovo (under UNSCR 1244/99)</t>
  </si>
  <si>
    <t>COARM
Meeting Doc Nr 20/11 - 
Origin: EEAS Date: 23/05/11</t>
  </si>
  <si>
    <t>AUSTRIAN exports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</si>
</sst>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7" x14ac:knownFonts="1">
    <font>
      <sz val="10"/>
      <name val="Arial"/>
    </font>
    <font>
      <sz val="10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1">
    <xf numFmtId="0" fontId="0" fillId="0" borderId="0" xfId="0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center"/>
    </xf>
    <xf numFmtId="164" fontId="3" fillId="0" borderId="1" xfId="1" applyNumberFormat="1" applyFont="1" applyBorder="1"/>
    <xf numFmtId="0" fontId="1" fillId="0" borderId="1" xfId="1" applyFont="1" applyBorder="1"/>
    <xf numFmtId="0" fontId="1" fillId="0" borderId="1" xfId="1" applyNumberFormat="1" applyFont="1" applyBorder="1" applyAlignment="1">
      <alignment wrapText="1"/>
    </xf>
    <xf numFmtId="0" fontId="3" fillId="0" borderId="1" xfId="1" applyFont="1" applyBorder="1" applyAlignment="1" applyProtection="1">
      <alignment wrapText="1"/>
      <protection locked="0"/>
    </xf>
    <xf numFmtId="3" fontId="1" fillId="0" borderId="1" xfId="1" applyNumberFormat="1" applyFont="1" applyBorder="1"/>
    <xf numFmtId="164" fontId="3" fillId="0" borderId="1" xfId="1" applyNumberFormat="1" applyFont="1" applyBorder="1" applyAlignment="1">
      <alignment wrapText="1"/>
    </xf>
    <xf numFmtId="0" fontId="1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164" fontId="1" fillId="0" borderId="1" xfId="1" applyNumberFormat="1" applyFont="1" applyBorder="1" applyProtection="1">
      <protection locked="0"/>
    </xf>
    <xf numFmtId="0" fontId="1" fillId="0" borderId="1" xfId="1" quotePrefix="1" applyNumberFormat="1" applyFont="1" applyBorder="1" applyAlignment="1">
      <alignment horizontal="center"/>
    </xf>
    <xf numFmtId="164" fontId="1" fillId="0" borderId="1" xfId="1" applyNumberFormat="1" applyFont="1" applyBorder="1" applyAlignment="1" applyProtection="1">
      <alignment wrapText="1"/>
      <protection locked="0"/>
    </xf>
    <xf numFmtId="0" fontId="1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Border="1"/>
    <xf numFmtId="0" fontId="1" fillId="0" borderId="1" xfId="1" applyFont="1" applyBorder="1" applyProtection="1">
      <protection locked="0"/>
    </xf>
    <xf numFmtId="0" fontId="1" fillId="0" borderId="1" xfId="1" applyFont="1" applyBorder="1" applyAlignment="1">
      <alignment vertical="top" wrapText="1"/>
    </xf>
    <xf numFmtId="164" fontId="1" fillId="0" borderId="1" xfId="1" applyNumberFormat="1" applyFont="1" applyBorder="1"/>
    <xf numFmtId="3" fontId="1" fillId="0" borderId="2" xfId="1" applyNumberFormat="1" applyFont="1" applyBorder="1"/>
    <xf numFmtId="0" fontId="1" fillId="0" borderId="3" xfId="1" applyFont="1" applyBorder="1"/>
    <xf numFmtId="3" fontId="1" fillId="0" borderId="3" xfId="1" applyNumberFormat="1" applyFont="1" applyBorder="1"/>
    <xf numFmtId="0" fontId="1" fillId="0" borderId="4" xfId="1" applyFont="1" applyBorder="1"/>
    <xf numFmtId="0" fontId="1" fillId="0" borderId="2" xfId="1" applyFont="1" applyBorder="1"/>
    <xf numFmtId="0" fontId="1" fillId="0" borderId="4" xfId="1" applyFont="1" applyBorder="1" applyAlignment="1">
      <alignment wrapText="1"/>
    </xf>
    <xf numFmtId="49" fontId="1" fillId="0" borderId="5" xfId="1" applyNumberFormat="1" applyFont="1" applyBorder="1" applyAlignment="1">
      <alignment horizontal="center" wrapText="1"/>
    </xf>
    <xf numFmtId="164" fontId="3" fillId="0" borderId="1" xfId="1" applyNumberFormat="1" applyFont="1" applyBorder="1"/>
    <xf numFmtId="0" fontId="1" fillId="0" borderId="1" xfId="1" applyFont="1" applyBorder="1"/>
    <xf numFmtId="164" fontId="3" fillId="0" borderId="1" xfId="1" applyNumberFormat="1" applyFont="1" applyBorder="1" applyAlignment="1">
      <alignment wrapText="1"/>
    </xf>
    <xf numFmtId="164" fontId="1" fillId="0" borderId="1" xfId="1" applyNumberFormat="1" applyFont="1" applyBorder="1" applyProtection="1">
      <protection locked="0"/>
    </xf>
    <xf numFmtId="3" fontId="1" fillId="0" borderId="2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3">
    <cellStyle name="Normal_Template of COARM annual report with iso codes 2007 corrected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5"/>
  <sheetViews>
    <sheetView showZeros="0" tabSelected="1" topLeftCell="A2" zoomScaleNormal="100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C10" sqref="C10"/>
    </sheetView>
  </sheetViews>
  <sheetFormatPr baseColWidth="10" defaultRowHeight="12.75" x14ac:dyDescent="0.2"/>
  <cols>
    <col min="1" max="1" width="11.85546875" style="4" customWidth="1"/>
    <col min="2" max="2" width="15.7109375" style="2" customWidth="1"/>
    <col min="3" max="3" width="23.7109375" style="1" bestFit="1" customWidth="1"/>
    <col min="4" max="4" width="8" style="2" customWidth="1"/>
    <col min="5" max="5" width="10.5703125" style="7" customWidth="1"/>
    <col min="6" max="6" width="10" style="4" customWidth="1"/>
    <col min="7" max="7" width="10" style="7" customWidth="1"/>
    <col min="8" max="9" width="10" style="4" customWidth="1"/>
    <col min="10" max="10" width="12.85546875" style="4" customWidth="1"/>
    <col min="11" max="26" width="10" style="4" customWidth="1"/>
    <col min="27" max="27" width="13.140625" style="4" customWidth="1"/>
    <col min="28" max="28" width="10.28515625" style="4"/>
    <col min="29" max="30" width="13.140625" style="32" customWidth="1"/>
    <col min="31" max="256" width="10.28515625" style="4"/>
    <col min="257" max="16384" width="11.42578125" style="4"/>
  </cols>
  <sheetData>
    <row r="1" spans="1:30" ht="52.5" customHeight="1" thickBot="1" x14ac:dyDescent="0.25">
      <c r="A1" s="39" t="s">
        <v>464</v>
      </c>
      <c r="B1" s="40"/>
      <c r="C1" s="29"/>
      <c r="E1" s="24"/>
      <c r="F1" s="25"/>
      <c r="G1" s="26"/>
      <c r="H1" s="25"/>
      <c r="I1" s="25"/>
      <c r="J1" s="25"/>
      <c r="K1" s="25"/>
      <c r="L1" s="25"/>
      <c r="M1" s="27"/>
      <c r="N1" s="28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7"/>
    </row>
    <row r="2" spans="1:30" ht="72" customHeight="1" x14ac:dyDescent="0.2">
      <c r="A2" s="30" t="s">
        <v>0</v>
      </c>
      <c r="B2" s="30" t="s">
        <v>1</v>
      </c>
      <c r="E2" s="35" t="s">
        <v>2</v>
      </c>
      <c r="F2" s="36"/>
      <c r="G2" s="36"/>
      <c r="H2" s="36"/>
      <c r="I2" s="36"/>
      <c r="J2" s="36"/>
      <c r="K2" s="36"/>
      <c r="L2" s="36"/>
      <c r="M2" s="37"/>
      <c r="N2" s="38" t="s">
        <v>2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3"/>
      <c r="AC2" s="31"/>
      <c r="AD2" s="31"/>
    </row>
    <row r="3" spans="1:30" ht="25.5" x14ac:dyDescent="0.2">
      <c r="A3" s="5">
        <v>0</v>
      </c>
      <c r="C3" s="6" t="s">
        <v>465</v>
      </c>
      <c r="E3" s="7" t="s">
        <v>3</v>
      </c>
      <c r="F3" s="4" t="s">
        <v>4</v>
      </c>
      <c r="G3" s="7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  <c r="Z3" s="1" t="s">
        <v>24</v>
      </c>
      <c r="AA3" s="8" t="s">
        <v>25</v>
      </c>
      <c r="AC3" s="33"/>
      <c r="AD3" s="33"/>
    </row>
    <row r="4" spans="1:30" s="12" customFormat="1" x14ac:dyDescent="0.2">
      <c r="A4" s="9">
        <v>1</v>
      </c>
      <c r="B4" s="2"/>
      <c r="C4" s="10" t="s">
        <v>26</v>
      </c>
      <c r="D4" s="11" t="s">
        <v>27</v>
      </c>
      <c r="E4" s="3">
        <f t="shared" ref="E4:Z6" si="0">E7+E10+E13+E16</f>
        <v>5</v>
      </c>
      <c r="F4" s="3">
        <f t="shared" si="0"/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5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3">
        <f t="shared" si="0"/>
        <v>0</v>
      </c>
      <c r="R4" s="3">
        <f t="shared" si="0"/>
        <v>0</v>
      </c>
      <c r="S4" s="3">
        <f t="shared" si="0"/>
        <v>0</v>
      </c>
      <c r="T4" s="3">
        <f t="shared" si="0"/>
        <v>0</v>
      </c>
      <c r="U4" s="3">
        <f t="shared" si="0"/>
        <v>0</v>
      </c>
      <c r="V4" s="3">
        <f t="shared" si="0"/>
        <v>5</v>
      </c>
      <c r="W4" s="3">
        <f t="shared" si="0"/>
        <v>0</v>
      </c>
      <c r="X4" s="3">
        <f t="shared" si="0"/>
        <v>0</v>
      </c>
      <c r="Y4" s="3">
        <f t="shared" si="0"/>
        <v>0</v>
      </c>
      <c r="Z4" s="3">
        <f t="shared" si="0"/>
        <v>0</v>
      </c>
      <c r="AA4" s="3">
        <f t="shared" ref="AA4:AA21" si="1">SUM(E4:Z4)</f>
        <v>15</v>
      </c>
      <c r="AC4" s="31"/>
      <c r="AD4" s="31"/>
    </row>
    <row r="5" spans="1:30" s="14" customFormat="1" x14ac:dyDescent="0.2">
      <c r="A5" s="9">
        <v>2</v>
      </c>
      <c r="B5" s="13"/>
      <c r="D5" s="13" t="s">
        <v>28</v>
      </c>
      <c r="E5" s="3">
        <f t="shared" si="0"/>
        <v>240649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5193658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332872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1"/>
        <v>5767179</v>
      </c>
      <c r="AC5" s="31"/>
      <c r="AD5" s="31"/>
    </row>
    <row r="6" spans="1:30" s="12" customFormat="1" x14ac:dyDescent="0.2">
      <c r="A6" s="9">
        <v>3</v>
      </c>
      <c r="B6" s="11"/>
      <c r="C6" s="10"/>
      <c r="D6" s="11" t="s">
        <v>29</v>
      </c>
      <c r="E6" s="3">
        <f t="shared" si="0"/>
        <v>240252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87500</v>
      </c>
      <c r="J6" s="3">
        <f t="shared" si="0"/>
        <v>5193658</v>
      </c>
      <c r="K6" s="3">
        <f t="shared" si="0"/>
        <v>0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>
        <f t="shared" si="0"/>
        <v>0</v>
      </c>
      <c r="P6" s="3">
        <f t="shared" si="0"/>
        <v>0</v>
      </c>
      <c r="Q6" s="3">
        <f t="shared" si="0"/>
        <v>0</v>
      </c>
      <c r="R6" s="3">
        <f t="shared" si="0"/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329987</v>
      </c>
      <c r="W6" s="3">
        <f t="shared" si="0"/>
        <v>0</v>
      </c>
      <c r="X6" s="3">
        <f t="shared" si="0"/>
        <v>0</v>
      </c>
      <c r="Y6" s="3">
        <f t="shared" si="0"/>
        <v>0</v>
      </c>
      <c r="Z6" s="3">
        <f t="shared" si="0"/>
        <v>0</v>
      </c>
      <c r="AA6" s="3">
        <f t="shared" si="1"/>
        <v>5851397</v>
      </c>
      <c r="AC6" s="31"/>
      <c r="AD6" s="31"/>
    </row>
    <row r="7" spans="1:30" x14ac:dyDescent="0.2">
      <c r="A7" s="9">
        <v>4</v>
      </c>
      <c r="B7" s="2" t="s">
        <v>30</v>
      </c>
      <c r="C7" s="1" t="s">
        <v>31</v>
      </c>
      <c r="D7" s="2" t="s">
        <v>27</v>
      </c>
      <c r="E7" s="15">
        <v>1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5</v>
      </c>
      <c r="W7" s="15"/>
      <c r="X7" s="15"/>
      <c r="Y7" s="15"/>
      <c r="Z7" s="15"/>
      <c r="AA7" s="3">
        <f t="shared" si="1"/>
        <v>7</v>
      </c>
      <c r="AC7" s="31"/>
      <c r="AD7" s="31"/>
    </row>
    <row r="8" spans="1:30" x14ac:dyDescent="0.2">
      <c r="A8" s="9">
        <v>5</v>
      </c>
      <c r="B8" s="16" t="s">
        <v>30</v>
      </c>
      <c r="D8" s="2" t="s">
        <v>28</v>
      </c>
      <c r="E8" s="15">
        <v>55708</v>
      </c>
      <c r="F8" s="15">
        <v>0</v>
      </c>
      <c r="G8" s="15">
        <v>0</v>
      </c>
      <c r="H8" s="15">
        <v>0</v>
      </c>
      <c r="I8" s="15">
        <v>0</v>
      </c>
      <c r="J8" s="15">
        <v>1904000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332872</v>
      </c>
      <c r="W8" s="15"/>
      <c r="X8" s="15"/>
      <c r="Y8" s="15"/>
      <c r="Z8" s="15"/>
      <c r="AA8" s="3">
        <f t="shared" si="1"/>
        <v>2292580</v>
      </c>
      <c r="AC8" s="31"/>
      <c r="AD8" s="31"/>
    </row>
    <row r="9" spans="1:30" x14ac:dyDescent="0.2">
      <c r="A9" s="9">
        <v>6</v>
      </c>
      <c r="B9" s="16" t="s">
        <v>30</v>
      </c>
      <c r="D9" s="2" t="s">
        <v>29</v>
      </c>
      <c r="E9" s="15">
        <v>55708</v>
      </c>
      <c r="F9" s="15">
        <v>0</v>
      </c>
      <c r="G9" s="15">
        <v>0</v>
      </c>
      <c r="H9" s="15">
        <v>0</v>
      </c>
      <c r="I9" s="15">
        <v>0</v>
      </c>
      <c r="J9" s="15">
        <v>1904000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329987</v>
      </c>
      <c r="W9" s="15"/>
      <c r="X9" s="15"/>
      <c r="Y9" s="15"/>
      <c r="Z9" s="15"/>
      <c r="AA9" s="3">
        <f t="shared" si="1"/>
        <v>2289695</v>
      </c>
      <c r="AC9" s="31"/>
      <c r="AD9" s="31"/>
    </row>
    <row r="10" spans="1:30" x14ac:dyDescent="0.2">
      <c r="A10" s="9">
        <v>7</v>
      </c>
      <c r="B10" s="2" t="s">
        <v>32</v>
      </c>
      <c r="C10" s="1" t="s">
        <v>33</v>
      </c>
      <c r="D10" s="2" t="s">
        <v>27</v>
      </c>
      <c r="E10" s="15">
        <v>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/>
      <c r="X10" s="15"/>
      <c r="Y10" s="15"/>
      <c r="Z10" s="15"/>
      <c r="AA10" s="3">
        <f t="shared" si="1"/>
        <v>2</v>
      </c>
      <c r="AC10" s="31"/>
      <c r="AD10" s="31"/>
    </row>
    <row r="11" spans="1:30" x14ac:dyDescent="0.2">
      <c r="A11" s="9">
        <v>8</v>
      </c>
      <c r="B11" s="16" t="s">
        <v>32</v>
      </c>
      <c r="D11" s="2" t="s">
        <v>28</v>
      </c>
      <c r="E11" s="15">
        <v>175055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/>
      <c r="X11" s="15"/>
      <c r="Y11" s="15"/>
      <c r="Z11" s="15"/>
      <c r="AA11" s="3">
        <f t="shared" si="1"/>
        <v>175055</v>
      </c>
      <c r="AC11" s="31"/>
      <c r="AD11" s="31"/>
    </row>
    <row r="12" spans="1:30" x14ac:dyDescent="0.2">
      <c r="A12" s="9">
        <v>9</v>
      </c>
      <c r="B12" s="16" t="s">
        <v>32</v>
      </c>
      <c r="D12" s="2" t="s">
        <v>29</v>
      </c>
      <c r="E12" s="15">
        <v>174658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/>
      <c r="X12" s="15"/>
      <c r="Y12" s="15"/>
      <c r="Z12" s="15"/>
      <c r="AA12" s="3">
        <f t="shared" si="1"/>
        <v>174658</v>
      </c>
      <c r="AC12" s="31"/>
      <c r="AD12" s="31"/>
    </row>
    <row r="13" spans="1:30" x14ac:dyDescent="0.2">
      <c r="A13" s="9">
        <v>10</v>
      </c>
      <c r="B13" s="2" t="s">
        <v>34</v>
      </c>
      <c r="C13" s="1" t="s">
        <v>35</v>
      </c>
      <c r="D13" s="2" t="s">
        <v>27</v>
      </c>
      <c r="E13" s="15">
        <v>1</v>
      </c>
      <c r="F13" s="15">
        <v>0</v>
      </c>
      <c r="G13" s="15">
        <v>0</v>
      </c>
      <c r="H13" s="15">
        <v>0</v>
      </c>
      <c r="I13" s="15">
        <v>0</v>
      </c>
      <c r="J13" s="15">
        <v>3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/>
      <c r="X13" s="15"/>
      <c r="Y13" s="15"/>
      <c r="Z13" s="15"/>
      <c r="AA13" s="3">
        <f t="shared" si="1"/>
        <v>4</v>
      </c>
      <c r="AC13" s="31"/>
      <c r="AD13" s="31"/>
    </row>
    <row r="14" spans="1:30" x14ac:dyDescent="0.2">
      <c r="A14" s="9">
        <v>11</v>
      </c>
      <c r="B14" s="16" t="s">
        <v>34</v>
      </c>
      <c r="D14" s="2" t="s">
        <v>28</v>
      </c>
      <c r="E14" s="15">
        <v>846</v>
      </c>
      <c r="F14" s="15">
        <v>0</v>
      </c>
      <c r="G14" s="15">
        <v>0</v>
      </c>
      <c r="H14" s="15">
        <v>0</v>
      </c>
      <c r="I14" s="15">
        <v>0</v>
      </c>
      <c r="J14" s="15">
        <v>3204402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/>
      <c r="X14" s="15"/>
      <c r="Y14" s="15"/>
      <c r="Z14" s="15"/>
      <c r="AA14" s="3">
        <f t="shared" si="1"/>
        <v>3205248</v>
      </c>
      <c r="AC14" s="31"/>
      <c r="AD14" s="31"/>
    </row>
    <row r="15" spans="1:30" x14ac:dyDescent="0.2">
      <c r="A15" s="9">
        <v>12</v>
      </c>
      <c r="B15" s="16" t="s">
        <v>34</v>
      </c>
      <c r="D15" s="2" t="s">
        <v>29</v>
      </c>
      <c r="E15" s="15">
        <v>846</v>
      </c>
      <c r="F15" s="15">
        <v>0</v>
      </c>
      <c r="G15" s="15">
        <v>0</v>
      </c>
      <c r="H15" s="15">
        <v>0</v>
      </c>
      <c r="I15" s="15">
        <v>0</v>
      </c>
      <c r="J15" s="15">
        <v>3204402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/>
      <c r="X15" s="15"/>
      <c r="Y15" s="15"/>
      <c r="Z15" s="15"/>
      <c r="AA15" s="3">
        <f t="shared" si="1"/>
        <v>3205248</v>
      </c>
      <c r="AC15" s="31"/>
      <c r="AD15" s="31"/>
    </row>
    <row r="16" spans="1:30" x14ac:dyDescent="0.2">
      <c r="A16" s="9">
        <v>13</v>
      </c>
      <c r="B16" s="2" t="s">
        <v>36</v>
      </c>
      <c r="C16" s="1" t="s">
        <v>37</v>
      </c>
      <c r="D16" s="2" t="s">
        <v>27</v>
      </c>
      <c r="E16" s="15">
        <v>1</v>
      </c>
      <c r="F16" s="15">
        <v>0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/>
      <c r="X16" s="15"/>
      <c r="Y16" s="15"/>
      <c r="Z16" s="15"/>
      <c r="AA16" s="3">
        <f t="shared" si="1"/>
        <v>2</v>
      </c>
      <c r="AC16" s="31"/>
      <c r="AD16" s="31"/>
    </row>
    <row r="17" spans="1:30" x14ac:dyDescent="0.2">
      <c r="A17" s="9">
        <v>14</v>
      </c>
      <c r="B17" s="16" t="s">
        <v>36</v>
      </c>
      <c r="D17" s="2" t="s">
        <v>28</v>
      </c>
      <c r="E17" s="15">
        <v>9040</v>
      </c>
      <c r="F17" s="15">
        <v>0</v>
      </c>
      <c r="G17" s="15">
        <v>0</v>
      </c>
      <c r="H17" s="15">
        <v>0</v>
      </c>
      <c r="I17" s="15">
        <v>0</v>
      </c>
      <c r="J17" s="15">
        <v>85256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/>
      <c r="X17" s="15"/>
      <c r="Y17" s="15"/>
      <c r="Z17" s="15"/>
      <c r="AA17" s="3">
        <f t="shared" si="1"/>
        <v>94296</v>
      </c>
      <c r="AC17" s="31"/>
      <c r="AD17" s="31"/>
    </row>
    <row r="18" spans="1:30" x14ac:dyDescent="0.2">
      <c r="A18" s="9">
        <v>15</v>
      </c>
      <c r="B18" s="16" t="s">
        <v>36</v>
      </c>
      <c r="D18" s="2" t="s">
        <v>29</v>
      </c>
      <c r="E18" s="15">
        <v>9040</v>
      </c>
      <c r="F18" s="15">
        <v>0</v>
      </c>
      <c r="G18" s="15">
        <v>0</v>
      </c>
      <c r="H18" s="15">
        <v>0</v>
      </c>
      <c r="I18" s="15">
        <v>87500</v>
      </c>
      <c r="J18" s="15">
        <v>85256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/>
      <c r="X18" s="15"/>
      <c r="Y18" s="15"/>
      <c r="Z18" s="15"/>
      <c r="AA18" s="3">
        <f t="shared" si="1"/>
        <v>181796</v>
      </c>
      <c r="AC18" s="31"/>
      <c r="AD18" s="31"/>
    </row>
    <row r="19" spans="1:30" s="12" customFormat="1" x14ac:dyDescent="0.2">
      <c r="A19" s="9">
        <v>16</v>
      </c>
      <c r="B19" s="2"/>
      <c r="C19" s="10" t="s">
        <v>38</v>
      </c>
      <c r="D19" s="11" t="s">
        <v>27</v>
      </c>
      <c r="E19" s="3">
        <f t="shared" ref="E19:Z21" si="2">E22+E25+E28+E31+E34+E37+E40+E43+E46+E49+E52+E55+E58+E61+E64+E67+E70+E73+E76+E79+E82+E85+E88+E91+E94+E97+E100+E103+E106+E109+E112+E115+E118+E121+E124+E127+E130+E133+E136+E139+E142+E145+E148+E151+E154+E157+E160+E163</f>
        <v>62</v>
      </c>
      <c r="F19" s="3">
        <f t="shared" si="2"/>
        <v>0</v>
      </c>
      <c r="G19" s="3">
        <f t="shared" si="2"/>
        <v>12</v>
      </c>
      <c r="H19" s="3">
        <f t="shared" si="2"/>
        <v>0</v>
      </c>
      <c r="I19" s="3">
        <f t="shared" si="2"/>
        <v>0</v>
      </c>
      <c r="J19" s="3">
        <f t="shared" si="2"/>
        <v>6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3">
        <f t="shared" si="2"/>
        <v>0</v>
      </c>
      <c r="Q19" s="3">
        <f t="shared" si="2"/>
        <v>0</v>
      </c>
      <c r="R19" s="3">
        <f t="shared" si="2"/>
        <v>0</v>
      </c>
      <c r="S19" s="3">
        <f t="shared" si="2"/>
        <v>0</v>
      </c>
      <c r="T19" s="3">
        <f t="shared" si="2"/>
        <v>0</v>
      </c>
      <c r="U19" s="3">
        <f t="shared" si="2"/>
        <v>0</v>
      </c>
      <c r="V19" s="3">
        <f t="shared" si="2"/>
        <v>45</v>
      </c>
      <c r="W19" s="3">
        <f t="shared" si="2"/>
        <v>0</v>
      </c>
      <c r="X19" s="3">
        <f t="shared" si="2"/>
        <v>0</v>
      </c>
      <c r="Y19" s="3">
        <f t="shared" si="2"/>
        <v>0</v>
      </c>
      <c r="Z19" s="3">
        <f t="shared" si="2"/>
        <v>0</v>
      </c>
      <c r="AA19" s="3">
        <f t="shared" si="1"/>
        <v>125</v>
      </c>
      <c r="AC19" s="31"/>
      <c r="AD19" s="31"/>
    </row>
    <row r="20" spans="1:30" s="12" customFormat="1" x14ac:dyDescent="0.2">
      <c r="A20" s="9">
        <v>17</v>
      </c>
      <c r="B20" s="11"/>
      <c r="C20" s="10"/>
      <c r="D20" s="11" t="s">
        <v>28</v>
      </c>
      <c r="E20" s="3">
        <f t="shared" si="2"/>
        <v>4673864</v>
      </c>
      <c r="F20" s="3">
        <f t="shared" si="2"/>
        <v>0</v>
      </c>
      <c r="G20" s="3">
        <f t="shared" si="2"/>
        <v>178259</v>
      </c>
      <c r="H20" s="3">
        <f t="shared" si="2"/>
        <v>0</v>
      </c>
      <c r="I20" s="3">
        <f t="shared" si="2"/>
        <v>0</v>
      </c>
      <c r="J20" s="3">
        <f t="shared" si="2"/>
        <v>1397556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258339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1"/>
        <v>6508018</v>
      </c>
      <c r="AC20" s="31"/>
      <c r="AD20" s="31"/>
    </row>
    <row r="21" spans="1:30" s="12" customFormat="1" x14ac:dyDescent="0.2">
      <c r="A21" s="9">
        <v>18</v>
      </c>
      <c r="B21" s="11"/>
      <c r="C21" s="10"/>
      <c r="D21" s="11" t="s">
        <v>29</v>
      </c>
      <c r="E21" s="3">
        <f t="shared" si="2"/>
        <v>1767126</v>
      </c>
      <c r="F21" s="3">
        <f t="shared" si="2"/>
        <v>0</v>
      </c>
      <c r="G21" s="3">
        <f t="shared" si="2"/>
        <v>147448</v>
      </c>
      <c r="H21" s="3">
        <f t="shared" si="2"/>
        <v>0</v>
      </c>
      <c r="I21" s="3">
        <f t="shared" si="2"/>
        <v>0</v>
      </c>
      <c r="J21" s="3">
        <f t="shared" si="2"/>
        <v>1050606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  <c r="P21" s="3">
        <f t="shared" si="2"/>
        <v>0</v>
      </c>
      <c r="Q21" s="3">
        <f t="shared" si="2"/>
        <v>0</v>
      </c>
      <c r="R21" s="3">
        <f t="shared" si="2"/>
        <v>0</v>
      </c>
      <c r="S21" s="3">
        <f t="shared" si="2"/>
        <v>0</v>
      </c>
      <c r="T21" s="3">
        <f t="shared" si="2"/>
        <v>0</v>
      </c>
      <c r="U21" s="3">
        <f t="shared" si="2"/>
        <v>0</v>
      </c>
      <c r="V21" s="3">
        <f t="shared" si="2"/>
        <v>239108</v>
      </c>
      <c r="W21" s="3">
        <f t="shared" si="2"/>
        <v>0</v>
      </c>
      <c r="X21" s="3">
        <f t="shared" si="2"/>
        <v>0</v>
      </c>
      <c r="Y21" s="3">
        <f t="shared" si="2"/>
        <v>0</v>
      </c>
      <c r="Z21" s="3">
        <f t="shared" si="2"/>
        <v>0</v>
      </c>
      <c r="AA21" s="3">
        <f t="shared" si="1"/>
        <v>3204288</v>
      </c>
      <c r="AC21" s="31"/>
      <c r="AD21" s="31"/>
    </row>
    <row r="22" spans="1:30" s="1" customFormat="1" x14ac:dyDescent="0.2">
      <c r="A22" s="9">
        <v>19</v>
      </c>
      <c r="B22" s="2" t="s">
        <v>39</v>
      </c>
      <c r="C22" s="1" t="s">
        <v>40</v>
      </c>
      <c r="D22" s="2" t="s">
        <v>27</v>
      </c>
      <c r="E22" s="17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3">
        <v>0</v>
      </c>
      <c r="AC22" s="31"/>
      <c r="AD22" s="31"/>
    </row>
    <row r="23" spans="1:30" s="1" customFormat="1" x14ac:dyDescent="0.2">
      <c r="A23" s="9">
        <v>20</v>
      </c>
      <c r="B23" s="16" t="s">
        <v>39</v>
      </c>
      <c r="D23" s="2" t="s">
        <v>28</v>
      </c>
      <c r="E23" s="17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3">
        <v>0</v>
      </c>
      <c r="AC23" s="31"/>
      <c r="AD23" s="31"/>
    </row>
    <row r="24" spans="1:30" s="1" customFormat="1" x14ac:dyDescent="0.2">
      <c r="A24" s="9">
        <v>21</v>
      </c>
      <c r="B24" s="16" t="s">
        <v>39</v>
      </c>
      <c r="D24" s="2" t="s">
        <v>29</v>
      </c>
      <c r="E24" s="17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3">
        <v>0</v>
      </c>
      <c r="AC24" s="31"/>
      <c r="AD24" s="31"/>
    </row>
    <row r="25" spans="1:30" x14ac:dyDescent="0.2">
      <c r="A25" s="9">
        <v>22</v>
      </c>
      <c r="B25" s="2" t="s">
        <v>41</v>
      </c>
      <c r="C25" s="1" t="s">
        <v>42</v>
      </c>
      <c r="D25" s="2" t="s">
        <v>27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3">
        <v>0</v>
      </c>
      <c r="AC25" s="31"/>
      <c r="AD25" s="31"/>
    </row>
    <row r="26" spans="1:30" x14ac:dyDescent="0.2">
      <c r="A26" s="9">
        <v>23</v>
      </c>
      <c r="B26" s="16" t="s">
        <v>41</v>
      </c>
      <c r="D26" s="2" t="s">
        <v>28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3">
        <v>0</v>
      </c>
      <c r="AC26" s="31"/>
      <c r="AD26" s="31"/>
    </row>
    <row r="27" spans="1:30" x14ac:dyDescent="0.2">
      <c r="A27" s="9">
        <v>24</v>
      </c>
      <c r="B27" s="16" t="s">
        <v>41</v>
      </c>
      <c r="D27" s="2" t="s">
        <v>29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3">
        <v>0</v>
      </c>
      <c r="AC27" s="31"/>
      <c r="AD27" s="31"/>
    </row>
    <row r="28" spans="1:30" x14ac:dyDescent="0.2">
      <c r="A28" s="9">
        <v>25</v>
      </c>
      <c r="B28" s="2" t="s">
        <v>43</v>
      </c>
      <c r="C28" s="1" t="s">
        <v>44</v>
      </c>
      <c r="D28" s="2" t="s">
        <v>27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3">
        <v>1</v>
      </c>
      <c r="AC28" s="31"/>
      <c r="AD28" s="31"/>
    </row>
    <row r="29" spans="1:30" x14ac:dyDescent="0.2">
      <c r="A29" s="9">
        <v>26</v>
      </c>
      <c r="B29" s="16" t="s">
        <v>43</v>
      </c>
      <c r="D29" s="2" t="s">
        <v>28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450806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3">
        <v>450806</v>
      </c>
      <c r="AC29" s="31"/>
      <c r="AD29" s="31"/>
    </row>
    <row r="30" spans="1:30" x14ac:dyDescent="0.2">
      <c r="A30" s="9">
        <v>27</v>
      </c>
      <c r="B30" s="16" t="s">
        <v>43</v>
      </c>
      <c r="D30" s="2" t="s">
        <v>29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450806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3">
        <v>450806</v>
      </c>
      <c r="AC30" s="31"/>
      <c r="AD30" s="31"/>
    </row>
    <row r="31" spans="1:30" x14ac:dyDescent="0.2">
      <c r="A31" s="9">
        <v>28</v>
      </c>
      <c r="B31" s="2" t="s">
        <v>45</v>
      </c>
      <c r="C31" s="1" t="s">
        <v>46</v>
      </c>
      <c r="D31" s="2" t="s">
        <v>27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3">
        <v>0</v>
      </c>
      <c r="AC31" s="31"/>
      <c r="AD31" s="31"/>
    </row>
    <row r="32" spans="1:30" x14ac:dyDescent="0.2">
      <c r="A32" s="9">
        <v>29</v>
      </c>
      <c r="B32" s="16" t="s">
        <v>45</v>
      </c>
      <c r="D32" s="2" t="s">
        <v>28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3">
        <v>0</v>
      </c>
      <c r="AC32" s="31"/>
      <c r="AD32" s="31"/>
    </row>
    <row r="33" spans="1:30" x14ac:dyDescent="0.2">
      <c r="A33" s="9">
        <v>30</v>
      </c>
      <c r="B33" s="16" t="s">
        <v>45</v>
      </c>
      <c r="D33" s="2" t="s">
        <v>29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3">
        <v>0</v>
      </c>
      <c r="AC33" s="31"/>
      <c r="AD33" s="31"/>
    </row>
    <row r="34" spans="1:30" x14ac:dyDescent="0.2">
      <c r="A34" s="9">
        <v>31</v>
      </c>
      <c r="B34" s="2" t="s">
        <v>47</v>
      </c>
      <c r="C34" s="1" t="s">
        <v>48</v>
      </c>
      <c r="D34" s="2" t="s">
        <v>27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3">
        <v>0</v>
      </c>
      <c r="AC34" s="31"/>
      <c r="AD34" s="31"/>
    </row>
    <row r="35" spans="1:30" x14ac:dyDescent="0.2">
      <c r="A35" s="9">
        <v>32</v>
      </c>
      <c r="B35" s="16" t="s">
        <v>47</v>
      </c>
      <c r="D35" s="2" t="s">
        <v>28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3">
        <v>0</v>
      </c>
      <c r="AC35" s="31"/>
      <c r="AD35" s="31"/>
    </row>
    <row r="36" spans="1:30" x14ac:dyDescent="0.2">
      <c r="A36" s="9">
        <v>33</v>
      </c>
      <c r="B36" s="16" t="s">
        <v>47</v>
      </c>
      <c r="D36" s="2" t="s">
        <v>29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3">
        <v>0</v>
      </c>
      <c r="AC36" s="31"/>
      <c r="AD36" s="31"/>
    </row>
    <row r="37" spans="1:30" x14ac:dyDescent="0.2">
      <c r="A37" s="9">
        <v>34</v>
      </c>
      <c r="B37" s="2" t="s">
        <v>49</v>
      </c>
      <c r="C37" s="1" t="s">
        <v>50</v>
      </c>
      <c r="D37" s="2" t="s">
        <v>27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3">
        <v>0</v>
      </c>
      <c r="AC37" s="31"/>
      <c r="AD37" s="31"/>
    </row>
    <row r="38" spans="1:30" x14ac:dyDescent="0.2">
      <c r="A38" s="9">
        <v>35</v>
      </c>
      <c r="B38" s="2" t="s">
        <v>49</v>
      </c>
      <c r="D38" s="2" t="s">
        <v>28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3">
        <v>0</v>
      </c>
      <c r="AC38" s="31"/>
      <c r="AD38" s="31"/>
    </row>
    <row r="39" spans="1:30" x14ac:dyDescent="0.2">
      <c r="A39" s="9">
        <v>36</v>
      </c>
      <c r="B39" s="2" t="s">
        <v>49</v>
      </c>
      <c r="D39" s="2" t="s">
        <v>29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3">
        <v>0</v>
      </c>
      <c r="AC39" s="31"/>
      <c r="AD39" s="31"/>
    </row>
    <row r="40" spans="1:30" x14ac:dyDescent="0.2">
      <c r="A40" s="9">
        <v>37</v>
      </c>
      <c r="B40" s="2" t="s">
        <v>51</v>
      </c>
      <c r="C40" s="1" t="s">
        <v>52</v>
      </c>
      <c r="D40" s="2" t="s">
        <v>27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3">
        <v>0</v>
      </c>
      <c r="AC40" s="31"/>
      <c r="AD40" s="31"/>
    </row>
    <row r="41" spans="1:30" x14ac:dyDescent="0.2">
      <c r="A41" s="9">
        <v>38</v>
      </c>
      <c r="B41" s="2" t="s">
        <v>51</v>
      </c>
      <c r="D41" s="2" t="s">
        <v>28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3">
        <v>0</v>
      </c>
      <c r="AC41" s="31"/>
      <c r="AD41" s="31"/>
    </row>
    <row r="42" spans="1:30" x14ac:dyDescent="0.2">
      <c r="A42" s="9">
        <v>39</v>
      </c>
      <c r="B42" s="2" t="s">
        <v>51</v>
      </c>
      <c r="D42" s="2" t="s">
        <v>29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3">
        <v>0</v>
      </c>
      <c r="AC42" s="31"/>
      <c r="AD42" s="31"/>
    </row>
    <row r="43" spans="1:30" x14ac:dyDescent="0.2">
      <c r="A43" s="9">
        <v>40</v>
      </c>
      <c r="B43" s="2" t="s">
        <v>53</v>
      </c>
      <c r="C43" s="1" t="s">
        <v>54</v>
      </c>
      <c r="D43" s="2" t="s">
        <v>27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3">
        <v>0</v>
      </c>
      <c r="AC43" s="31"/>
      <c r="AD43" s="31"/>
    </row>
    <row r="44" spans="1:30" x14ac:dyDescent="0.2">
      <c r="A44" s="9">
        <v>41</v>
      </c>
      <c r="B44" s="18" t="s">
        <v>53</v>
      </c>
      <c r="D44" s="2" t="s">
        <v>28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3">
        <v>0</v>
      </c>
      <c r="AC44" s="31"/>
      <c r="AD44" s="31"/>
    </row>
    <row r="45" spans="1:30" x14ac:dyDescent="0.2">
      <c r="A45" s="9">
        <v>42</v>
      </c>
      <c r="B45" s="18" t="s">
        <v>53</v>
      </c>
      <c r="D45" s="2" t="s">
        <v>29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3">
        <v>0</v>
      </c>
      <c r="AC45" s="31"/>
      <c r="AD45" s="31"/>
    </row>
    <row r="46" spans="1:30" x14ac:dyDescent="0.2">
      <c r="A46" s="9">
        <v>43</v>
      </c>
      <c r="B46" s="2" t="s">
        <v>55</v>
      </c>
      <c r="C46" s="1" t="s">
        <v>56</v>
      </c>
      <c r="D46" s="2" t="s">
        <v>27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3">
        <v>0</v>
      </c>
      <c r="AC46" s="31"/>
      <c r="AD46" s="31"/>
    </row>
    <row r="47" spans="1:30" x14ac:dyDescent="0.2">
      <c r="A47" s="9">
        <v>44</v>
      </c>
      <c r="B47" s="18" t="s">
        <v>55</v>
      </c>
      <c r="D47" s="2" t="s">
        <v>28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3">
        <v>0</v>
      </c>
      <c r="AC47" s="31"/>
      <c r="AD47" s="31"/>
    </row>
    <row r="48" spans="1:30" x14ac:dyDescent="0.2">
      <c r="A48" s="9">
        <v>45</v>
      </c>
      <c r="B48" s="18" t="s">
        <v>55</v>
      </c>
      <c r="D48" s="2" t="s">
        <v>29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3">
        <v>0</v>
      </c>
      <c r="AC48" s="31"/>
      <c r="AD48" s="31"/>
    </row>
    <row r="49" spans="1:30" x14ac:dyDescent="0.2">
      <c r="A49" s="9">
        <v>46</v>
      </c>
      <c r="B49" s="2" t="s">
        <v>57</v>
      </c>
      <c r="C49" s="1" t="s">
        <v>58</v>
      </c>
      <c r="D49" s="2" t="s">
        <v>27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3">
        <v>0</v>
      </c>
      <c r="AC49" s="31"/>
      <c r="AD49" s="31"/>
    </row>
    <row r="50" spans="1:30" x14ac:dyDescent="0.2">
      <c r="A50" s="9">
        <v>47</v>
      </c>
      <c r="B50" s="2" t="s">
        <v>57</v>
      </c>
      <c r="D50" s="2" t="s">
        <v>28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3">
        <v>0</v>
      </c>
      <c r="AC50" s="31"/>
      <c r="AD50" s="31"/>
    </row>
    <row r="51" spans="1:30" x14ac:dyDescent="0.2">
      <c r="A51" s="9">
        <v>48</v>
      </c>
      <c r="B51" s="2" t="s">
        <v>57</v>
      </c>
      <c r="D51" s="2" t="s">
        <v>29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3">
        <v>0</v>
      </c>
      <c r="AC51" s="31"/>
      <c r="AD51" s="31"/>
    </row>
    <row r="52" spans="1:30" x14ac:dyDescent="0.2">
      <c r="A52" s="9">
        <v>49</v>
      </c>
      <c r="B52" s="2" t="s">
        <v>59</v>
      </c>
      <c r="C52" s="1" t="s">
        <v>60</v>
      </c>
      <c r="D52" s="2" t="s">
        <v>27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3">
        <v>0</v>
      </c>
      <c r="AC52" s="31"/>
      <c r="AD52" s="31"/>
    </row>
    <row r="53" spans="1:30" x14ac:dyDescent="0.2">
      <c r="A53" s="9">
        <v>50</v>
      </c>
      <c r="B53" s="2" t="s">
        <v>59</v>
      </c>
      <c r="D53" s="2" t="s">
        <v>28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3">
        <v>0</v>
      </c>
      <c r="AC53" s="31"/>
      <c r="AD53" s="31"/>
    </row>
    <row r="54" spans="1:30" ht="12.75" customHeight="1" x14ac:dyDescent="0.2">
      <c r="A54" s="9">
        <v>51</v>
      </c>
      <c r="B54" s="2" t="s">
        <v>59</v>
      </c>
      <c r="D54" s="2" t="s">
        <v>29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3">
        <v>0</v>
      </c>
      <c r="AC54" s="31"/>
      <c r="AD54" s="31"/>
    </row>
    <row r="55" spans="1:30" ht="12.75" customHeight="1" x14ac:dyDescent="0.2">
      <c r="A55" s="9">
        <v>52</v>
      </c>
      <c r="B55" s="2" t="s">
        <v>61</v>
      </c>
      <c r="C55" s="1" t="s">
        <v>62</v>
      </c>
      <c r="D55" s="2" t="s">
        <v>27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3">
        <v>0</v>
      </c>
      <c r="AC55" s="31"/>
      <c r="AD55" s="31"/>
    </row>
    <row r="56" spans="1:30" x14ac:dyDescent="0.2">
      <c r="A56" s="9">
        <v>53</v>
      </c>
      <c r="B56" s="2" t="s">
        <v>61</v>
      </c>
      <c r="D56" s="2" t="s">
        <v>28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3">
        <v>0</v>
      </c>
      <c r="AC56" s="31"/>
      <c r="AD56" s="31"/>
    </row>
    <row r="57" spans="1:30" x14ac:dyDescent="0.2">
      <c r="A57" s="9">
        <v>54</v>
      </c>
      <c r="B57" s="2" t="s">
        <v>61</v>
      </c>
      <c r="D57" s="2" t="s">
        <v>29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3">
        <v>0</v>
      </c>
      <c r="AC57" s="31"/>
      <c r="AD57" s="31"/>
    </row>
    <row r="58" spans="1:30" x14ac:dyDescent="0.2">
      <c r="A58" s="9">
        <v>55</v>
      </c>
      <c r="B58" s="2" t="s">
        <v>63</v>
      </c>
      <c r="C58" s="1" t="s">
        <v>64</v>
      </c>
      <c r="D58" s="2" t="s">
        <v>27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3">
        <v>0</v>
      </c>
      <c r="AC58" s="31"/>
      <c r="AD58" s="31"/>
    </row>
    <row r="59" spans="1:30" x14ac:dyDescent="0.2">
      <c r="A59" s="9">
        <v>56</v>
      </c>
      <c r="B59" s="2" t="s">
        <v>63</v>
      </c>
      <c r="D59" s="2" t="s">
        <v>28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3">
        <v>0</v>
      </c>
      <c r="AC59" s="31"/>
      <c r="AD59" s="31"/>
    </row>
    <row r="60" spans="1:30" x14ac:dyDescent="0.2">
      <c r="A60" s="9">
        <v>57</v>
      </c>
      <c r="B60" s="2" t="s">
        <v>63</v>
      </c>
      <c r="D60" s="2" t="s">
        <v>29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3">
        <v>0</v>
      </c>
      <c r="AC60" s="31"/>
      <c r="AD60" s="31"/>
    </row>
    <row r="61" spans="1:30" x14ac:dyDescent="0.2">
      <c r="A61" s="9">
        <v>58</v>
      </c>
      <c r="B61" s="2" t="s">
        <v>65</v>
      </c>
      <c r="C61" s="1" t="s">
        <v>66</v>
      </c>
      <c r="D61" s="2" t="s">
        <v>27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3">
        <v>0</v>
      </c>
      <c r="AC61" s="31"/>
      <c r="AD61" s="31"/>
    </row>
    <row r="62" spans="1:30" x14ac:dyDescent="0.2">
      <c r="A62" s="9">
        <v>59</v>
      </c>
      <c r="B62" s="2" t="s">
        <v>65</v>
      </c>
      <c r="D62" s="2" t="s">
        <v>28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3">
        <v>0</v>
      </c>
      <c r="AC62" s="31"/>
      <c r="AD62" s="31"/>
    </row>
    <row r="63" spans="1:30" x14ac:dyDescent="0.2">
      <c r="A63" s="9">
        <v>60</v>
      </c>
      <c r="B63" s="2" t="s">
        <v>65</v>
      </c>
      <c r="D63" s="2" t="s">
        <v>29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3">
        <v>0</v>
      </c>
      <c r="AC63" s="31"/>
      <c r="AD63" s="31"/>
    </row>
    <row r="64" spans="1:30" x14ac:dyDescent="0.2">
      <c r="A64" s="9">
        <v>61</v>
      </c>
      <c r="B64" s="2" t="s">
        <v>67</v>
      </c>
      <c r="C64" s="1" t="s">
        <v>68</v>
      </c>
      <c r="D64" s="2" t="s">
        <v>27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3">
        <v>0</v>
      </c>
      <c r="AC64" s="31"/>
      <c r="AD64" s="31"/>
    </row>
    <row r="65" spans="1:30" x14ac:dyDescent="0.2">
      <c r="A65" s="9">
        <v>62</v>
      </c>
      <c r="B65" s="2" t="s">
        <v>67</v>
      </c>
      <c r="D65" s="2" t="s">
        <v>28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3">
        <v>0</v>
      </c>
      <c r="AC65" s="31"/>
      <c r="AD65" s="31"/>
    </row>
    <row r="66" spans="1:30" x14ac:dyDescent="0.2">
      <c r="A66" s="9">
        <v>63</v>
      </c>
      <c r="B66" s="2" t="s">
        <v>67</v>
      </c>
      <c r="D66" s="2" t="s">
        <v>29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3">
        <v>0</v>
      </c>
      <c r="AC66" s="31"/>
      <c r="AD66" s="31"/>
    </row>
    <row r="67" spans="1:30" x14ac:dyDescent="0.2">
      <c r="A67" s="9">
        <v>64</v>
      </c>
      <c r="B67" s="2" t="s">
        <v>69</v>
      </c>
      <c r="C67" s="1" t="s">
        <v>70</v>
      </c>
      <c r="D67" s="2" t="s">
        <v>27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3">
        <v>0</v>
      </c>
      <c r="AC67" s="31"/>
      <c r="AD67" s="31"/>
    </row>
    <row r="68" spans="1:30" x14ac:dyDescent="0.2">
      <c r="A68" s="9">
        <v>65</v>
      </c>
      <c r="B68" s="2" t="s">
        <v>69</v>
      </c>
      <c r="D68" s="2" t="s">
        <v>28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3">
        <v>0</v>
      </c>
      <c r="AC68" s="31"/>
      <c r="AD68" s="31"/>
    </row>
    <row r="69" spans="1:30" x14ac:dyDescent="0.2">
      <c r="A69" s="9">
        <v>66</v>
      </c>
      <c r="B69" s="2" t="s">
        <v>69</v>
      </c>
      <c r="D69" s="2" t="s">
        <v>29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3">
        <v>0</v>
      </c>
      <c r="AC69" s="31"/>
      <c r="AD69" s="31"/>
    </row>
    <row r="70" spans="1:30" x14ac:dyDescent="0.2">
      <c r="A70" s="9">
        <v>67</v>
      </c>
      <c r="B70" s="2" t="s">
        <v>71</v>
      </c>
      <c r="C70" s="1" t="s">
        <v>72</v>
      </c>
      <c r="D70" s="2" t="s">
        <v>27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3">
        <v>0</v>
      </c>
      <c r="AC70" s="31"/>
      <c r="AD70" s="31"/>
    </row>
    <row r="71" spans="1:30" x14ac:dyDescent="0.2">
      <c r="A71" s="9">
        <v>68</v>
      </c>
      <c r="B71" s="2" t="s">
        <v>71</v>
      </c>
      <c r="D71" s="2" t="s">
        <v>28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3">
        <v>0</v>
      </c>
      <c r="AC71" s="31"/>
      <c r="AD71" s="31"/>
    </row>
    <row r="72" spans="1:30" x14ac:dyDescent="0.2">
      <c r="A72" s="9">
        <v>69</v>
      </c>
      <c r="B72" s="2" t="s">
        <v>71</v>
      </c>
      <c r="D72" s="2" t="s">
        <v>29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3">
        <v>0</v>
      </c>
      <c r="AC72" s="31"/>
      <c r="AD72" s="31"/>
    </row>
    <row r="73" spans="1:30" x14ac:dyDescent="0.2">
      <c r="A73" s="9">
        <v>70</v>
      </c>
      <c r="B73" s="2" t="s">
        <v>73</v>
      </c>
      <c r="C73" s="1" t="s">
        <v>74</v>
      </c>
      <c r="D73" s="2" t="s">
        <v>27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3">
        <v>0</v>
      </c>
      <c r="AC73" s="31"/>
      <c r="AD73" s="31"/>
    </row>
    <row r="74" spans="1:30" x14ac:dyDescent="0.2">
      <c r="A74" s="9">
        <v>71</v>
      </c>
      <c r="B74" s="2" t="s">
        <v>73</v>
      </c>
      <c r="D74" s="2" t="s">
        <v>28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3">
        <v>0</v>
      </c>
      <c r="AC74" s="31"/>
      <c r="AD74" s="31"/>
    </row>
    <row r="75" spans="1:30" x14ac:dyDescent="0.2">
      <c r="A75" s="9">
        <v>72</v>
      </c>
      <c r="B75" s="2" t="s">
        <v>73</v>
      </c>
      <c r="D75" s="2" t="s">
        <v>29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3">
        <v>0</v>
      </c>
      <c r="AC75" s="31"/>
      <c r="AD75" s="31"/>
    </row>
    <row r="76" spans="1:30" x14ac:dyDescent="0.2">
      <c r="A76" s="9">
        <v>73</v>
      </c>
      <c r="B76" s="2" t="s">
        <v>75</v>
      </c>
      <c r="C76" s="1" t="s">
        <v>76</v>
      </c>
      <c r="D76" s="2" t="s">
        <v>27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3">
        <v>0</v>
      </c>
      <c r="AC76" s="31"/>
      <c r="AD76" s="31"/>
    </row>
    <row r="77" spans="1:30" x14ac:dyDescent="0.2">
      <c r="A77" s="9">
        <v>74</v>
      </c>
      <c r="B77" s="2" t="s">
        <v>75</v>
      </c>
      <c r="D77" s="2" t="s">
        <v>28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3">
        <v>0</v>
      </c>
      <c r="AC77" s="31"/>
      <c r="AD77" s="31"/>
    </row>
    <row r="78" spans="1:30" x14ac:dyDescent="0.2">
      <c r="A78" s="9">
        <v>75</v>
      </c>
      <c r="B78" s="2" t="s">
        <v>75</v>
      </c>
      <c r="D78" s="2" t="s">
        <v>29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3">
        <v>0</v>
      </c>
      <c r="AC78" s="31"/>
      <c r="AD78" s="31"/>
    </row>
    <row r="79" spans="1:30" x14ac:dyDescent="0.2">
      <c r="A79" s="9">
        <v>76</v>
      </c>
      <c r="B79" s="2" t="s">
        <v>77</v>
      </c>
      <c r="C79" s="1" t="s">
        <v>78</v>
      </c>
      <c r="D79" s="2" t="s">
        <v>27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3">
        <v>0</v>
      </c>
      <c r="AC79" s="31"/>
      <c r="AD79" s="31"/>
    </row>
    <row r="80" spans="1:30" x14ac:dyDescent="0.2">
      <c r="A80" s="9">
        <v>77</v>
      </c>
      <c r="B80" s="2" t="s">
        <v>77</v>
      </c>
      <c r="D80" s="2" t="s">
        <v>28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3">
        <v>0</v>
      </c>
      <c r="AC80" s="31"/>
      <c r="AD80" s="31"/>
    </row>
    <row r="81" spans="1:30" x14ac:dyDescent="0.2">
      <c r="A81" s="9">
        <v>78</v>
      </c>
      <c r="B81" s="2" t="s">
        <v>77</v>
      </c>
      <c r="D81" s="2" t="s">
        <v>29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3">
        <v>0</v>
      </c>
      <c r="AC81" s="31"/>
      <c r="AD81" s="31"/>
    </row>
    <row r="82" spans="1:30" x14ac:dyDescent="0.2">
      <c r="A82" s="9">
        <v>79</v>
      </c>
      <c r="B82" s="2" t="s">
        <v>79</v>
      </c>
      <c r="C82" s="1" t="s">
        <v>80</v>
      </c>
      <c r="D82" s="2" t="s">
        <v>27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3">
        <v>0</v>
      </c>
      <c r="AC82" s="31"/>
      <c r="AD82" s="31"/>
    </row>
    <row r="83" spans="1:30" x14ac:dyDescent="0.2">
      <c r="A83" s="9">
        <v>80</v>
      </c>
      <c r="B83" s="2" t="s">
        <v>79</v>
      </c>
      <c r="D83" s="2" t="s">
        <v>28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3">
        <v>0</v>
      </c>
      <c r="AC83" s="31"/>
      <c r="AD83" s="31"/>
    </row>
    <row r="84" spans="1:30" x14ac:dyDescent="0.2">
      <c r="A84" s="9">
        <v>81</v>
      </c>
      <c r="B84" s="2" t="s">
        <v>79</v>
      </c>
      <c r="D84" s="2" t="s">
        <v>29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3">
        <v>0</v>
      </c>
      <c r="AC84" s="31"/>
      <c r="AD84" s="31"/>
    </row>
    <row r="85" spans="1:30" x14ac:dyDescent="0.2">
      <c r="A85" s="9">
        <v>82</v>
      </c>
      <c r="B85" s="2" t="s">
        <v>81</v>
      </c>
      <c r="C85" s="1" t="s">
        <v>82</v>
      </c>
      <c r="D85" s="2" t="s">
        <v>27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3">
        <v>0</v>
      </c>
      <c r="AC85" s="31"/>
      <c r="AD85" s="31"/>
    </row>
    <row r="86" spans="1:30" x14ac:dyDescent="0.2">
      <c r="A86" s="9">
        <v>83</v>
      </c>
      <c r="B86" s="2" t="s">
        <v>81</v>
      </c>
      <c r="D86" s="2" t="s">
        <v>28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3">
        <v>0</v>
      </c>
      <c r="AC86" s="31"/>
      <c r="AD86" s="31"/>
    </row>
    <row r="87" spans="1:30" x14ac:dyDescent="0.2">
      <c r="A87" s="9">
        <v>84</v>
      </c>
      <c r="B87" s="2" t="s">
        <v>81</v>
      </c>
      <c r="D87" s="2" t="s">
        <v>29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3">
        <v>0</v>
      </c>
      <c r="AC87" s="31"/>
      <c r="AD87" s="31"/>
    </row>
    <row r="88" spans="1:30" x14ac:dyDescent="0.2">
      <c r="A88" s="9">
        <v>85</v>
      </c>
      <c r="B88" s="2" t="s">
        <v>83</v>
      </c>
      <c r="C88" s="1" t="s">
        <v>84</v>
      </c>
      <c r="D88" s="2" t="s">
        <v>27</v>
      </c>
      <c r="E88" s="15">
        <v>5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3">
        <v>5</v>
      </c>
      <c r="AC88" s="31"/>
      <c r="AD88" s="31"/>
    </row>
    <row r="89" spans="1:30" x14ac:dyDescent="0.2">
      <c r="A89" s="9">
        <v>86</v>
      </c>
      <c r="B89" s="2" t="s">
        <v>83</v>
      </c>
      <c r="D89" s="2" t="s">
        <v>28</v>
      </c>
      <c r="E89" s="15">
        <v>49669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3">
        <v>49669</v>
      </c>
      <c r="AC89" s="31"/>
      <c r="AD89" s="31"/>
    </row>
    <row r="90" spans="1:30" x14ac:dyDescent="0.2">
      <c r="A90" s="9">
        <v>87</v>
      </c>
      <c r="B90" s="2" t="s">
        <v>83</v>
      </c>
      <c r="D90" s="2" t="s">
        <v>29</v>
      </c>
      <c r="E90" s="15">
        <v>49669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3">
        <v>49669</v>
      </c>
      <c r="AC90" s="31"/>
      <c r="AD90" s="31"/>
    </row>
    <row r="91" spans="1:30" x14ac:dyDescent="0.2">
      <c r="A91" s="9">
        <v>88</v>
      </c>
      <c r="B91" s="2" t="s">
        <v>85</v>
      </c>
      <c r="C91" s="1" t="s">
        <v>86</v>
      </c>
      <c r="D91" s="2" t="s">
        <v>27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3">
        <v>0</v>
      </c>
      <c r="AC91" s="31"/>
      <c r="AD91" s="31"/>
    </row>
    <row r="92" spans="1:30" x14ac:dyDescent="0.2">
      <c r="A92" s="9">
        <v>89</v>
      </c>
      <c r="B92" s="2" t="s">
        <v>85</v>
      </c>
      <c r="D92" s="2" t="s">
        <v>28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3">
        <v>0</v>
      </c>
      <c r="AC92" s="31"/>
      <c r="AD92" s="31"/>
    </row>
    <row r="93" spans="1:30" x14ac:dyDescent="0.2">
      <c r="A93" s="9">
        <v>90</v>
      </c>
      <c r="B93" s="2" t="s">
        <v>85</v>
      </c>
      <c r="D93" s="2" t="s">
        <v>29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3">
        <v>0</v>
      </c>
      <c r="AC93" s="31"/>
      <c r="AD93" s="31"/>
    </row>
    <row r="94" spans="1:30" x14ac:dyDescent="0.2">
      <c r="A94" s="9">
        <v>91</v>
      </c>
      <c r="B94" s="2" t="s">
        <v>87</v>
      </c>
      <c r="C94" s="1" t="s">
        <v>88</v>
      </c>
      <c r="D94" s="2" t="s">
        <v>27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3">
        <v>0</v>
      </c>
      <c r="AC94" s="31"/>
      <c r="AD94" s="31"/>
    </row>
    <row r="95" spans="1:30" x14ac:dyDescent="0.2">
      <c r="A95" s="9">
        <v>92</v>
      </c>
      <c r="B95" s="2" t="s">
        <v>87</v>
      </c>
      <c r="D95" s="2" t="s">
        <v>28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3">
        <v>0</v>
      </c>
      <c r="AC95" s="31"/>
      <c r="AD95" s="31"/>
    </row>
    <row r="96" spans="1:30" x14ac:dyDescent="0.2">
      <c r="A96" s="9">
        <v>93</v>
      </c>
      <c r="B96" s="2" t="s">
        <v>87</v>
      </c>
      <c r="D96" s="2" t="s">
        <v>29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3">
        <v>0</v>
      </c>
      <c r="AC96" s="31"/>
      <c r="AD96" s="31"/>
    </row>
    <row r="97" spans="1:30" x14ac:dyDescent="0.2">
      <c r="A97" s="9">
        <v>94</v>
      </c>
      <c r="B97" s="2" t="s">
        <v>89</v>
      </c>
      <c r="C97" s="1" t="s">
        <v>90</v>
      </c>
      <c r="D97" s="2" t="s">
        <v>27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3">
        <v>0</v>
      </c>
      <c r="AC97" s="31"/>
      <c r="AD97" s="31"/>
    </row>
    <row r="98" spans="1:30" x14ac:dyDescent="0.2">
      <c r="A98" s="9">
        <v>95</v>
      </c>
      <c r="B98" s="2" t="s">
        <v>89</v>
      </c>
      <c r="D98" s="2" t="s">
        <v>28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3">
        <v>0</v>
      </c>
      <c r="AC98" s="31"/>
      <c r="AD98" s="31"/>
    </row>
    <row r="99" spans="1:30" x14ac:dyDescent="0.2">
      <c r="A99" s="9">
        <v>96</v>
      </c>
      <c r="B99" s="2" t="s">
        <v>89</v>
      </c>
      <c r="D99" s="2" t="s">
        <v>29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3">
        <v>0</v>
      </c>
      <c r="AC99" s="31"/>
      <c r="AD99" s="31"/>
    </row>
    <row r="100" spans="1:30" x14ac:dyDescent="0.2">
      <c r="A100" s="9">
        <v>97</v>
      </c>
      <c r="B100" s="2" t="s">
        <v>91</v>
      </c>
      <c r="C100" s="1" t="s">
        <v>92</v>
      </c>
      <c r="D100" s="2" t="s">
        <v>27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3">
        <v>0</v>
      </c>
      <c r="AC100" s="31"/>
      <c r="AD100" s="31"/>
    </row>
    <row r="101" spans="1:30" x14ac:dyDescent="0.2">
      <c r="A101" s="9">
        <v>98</v>
      </c>
      <c r="B101" s="2" t="s">
        <v>91</v>
      </c>
      <c r="D101" s="2" t="s">
        <v>28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3">
        <v>0</v>
      </c>
      <c r="AC101" s="31"/>
      <c r="AD101" s="31"/>
    </row>
    <row r="102" spans="1:30" x14ac:dyDescent="0.2">
      <c r="A102" s="9">
        <v>99</v>
      </c>
      <c r="B102" s="2" t="s">
        <v>91</v>
      </c>
      <c r="D102" s="2" t="s">
        <v>29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3">
        <v>0</v>
      </c>
      <c r="AC102" s="31"/>
      <c r="AD102" s="31"/>
    </row>
    <row r="103" spans="1:30" x14ac:dyDescent="0.2">
      <c r="A103" s="9">
        <v>100</v>
      </c>
      <c r="B103" s="2" t="s">
        <v>93</v>
      </c>
      <c r="C103" s="1" t="s">
        <v>94</v>
      </c>
      <c r="D103" s="2" t="s">
        <v>27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3">
        <v>0</v>
      </c>
      <c r="AC103" s="31"/>
      <c r="AD103" s="31"/>
    </row>
    <row r="104" spans="1:30" x14ac:dyDescent="0.2">
      <c r="A104" s="9">
        <v>101</v>
      </c>
      <c r="B104" s="2" t="s">
        <v>93</v>
      </c>
      <c r="D104" s="2" t="s">
        <v>28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3">
        <v>0</v>
      </c>
      <c r="AC104" s="31"/>
      <c r="AD104" s="31"/>
    </row>
    <row r="105" spans="1:30" x14ac:dyDescent="0.2">
      <c r="A105" s="9">
        <v>102</v>
      </c>
      <c r="B105" s="2" t="s">
        <v>93</v>
      </c>
      <c r="D105" s="2" t="s">
        <v>29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3">
        <v>0</v>
      </c>
      <c r="AC105" s="31"/>
      <c r="AD105" s="31"/>
    </row>
    <row r="106" spans="1:30" x14ac:dyDescent="0.2">
      <c r="A106" s="9">
        <v>103</v>
      </c>
      <c r="B106" s="2" t="s">
        <v>95</v>
      </c>
      <c r="C106" s="1" t="s">
        <v>96</v>
      </c>
      <c r="D106" s="2" t="s">
        <v>27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3">
        <v>0</v>
      </c>
      <c r="AC106" s="31"/>
      <c r="AD106" s="31"/>
    </row>
    <row r="107" spans="1:30" x14ac:dyDescent="0.2">
      <c r="A107" s="9">
        <v>104</v>
      </c>
      <c r="B107" s="2" t="s">
        <v>95</v>
      </c>
      <c r="D107" s="2" t="s">
        <v>28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3">
        <v>0</v>
      </c>
      <c r="AC107" s="31"/>
      <c r="AD107" s="31"/>
    </row>
    <row r="108" spans="1:30" x14ac:dyDescent="0.2">
      <c r="A108" s="9">
        <v>105</v>
      </c>
      <c r="B108" s="2" t="s">
        <v>95</v>
      </c>
      <c r="D108" s="2" t="s">
        <v>29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3">
        <v>0</v>
      </c>
      <c r="AC108" s="31"/>
      <c r="AD108" s="31"/>
    </row>
    <row r="109" spans="1:30" x14ac:dyDescent="0.2">
      <c r="A109" s="9">
        <v>106</v>
      </c>
      <c r="B109" s="2" t="s">
        <v>97</v>
      </c>
      <c r="C109" s="1" t="s">
        <v>98</v>
      </c>
      <c r="D109" s="2" t="s">
        <v>27</v>
      </c>
      <c r="E109" s="15">
        <v>6</v>
      </c>
      <c r="F109" s="15">
        <v>0</v>
      </c>
      <c r="G109" s="15">
        <v>5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3">
        <v>11</v>
      </c>
      <c r="AC109" s="31"/>
      <c r="AD109" s="31"/>
    </row>
    <row r="110" spans="1:30" x14ac:dyDescent="0.2">
      <c r="A110" s="9">
        <v>107</v>
      </c>
      <c r="B110" s="2" t="s">
        <v>97</v>
      </c>
      <c r="D110" s="2" t="s">
        <v>28</v>
      </c>
      <c r="E110" s="15">
        <v>11678</v>
      </c>
      <c r="F110" s="15">
        <v>0</v>
      </c>
      <c r="G110" s="15">
        <v>26198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3">
        <v>37876</v>
      </c>
      <c r="AC110" s="31"/>
      <c r="AD110" s="31"/>
    </row>
    <row r="111" spans="1:30" x14ac:dyDescent="0.2">
      <c r="A111" s="9">
        <v>108</v>
      </c>
      <c r="B111" s="2" t="s">
        <v>97</v>
      </c>
      <c r="D111" s="2" t="s">
        <v>29</v>
      </c>
      <c r="E111" s="15">
        <v>11678</v>
      </c>
      <c r="F111" s="15">
        <v>0</v>
      </c>
      <c r="G111" s="15">
        <v>25547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3">
        <v>37225</v>
      </c>
      <c r="AC111" s="31"/>
      <c r="AD111" s="31"/>
    </row>
    <row r="112" spans="1:30" x14ac:dyDescent="0.2">
      <c r="A112" s="9">
        <v>109</v>
      </c>
      <c r="B112" s="2" t="s">
        <v>99</v>
      </c>
      <c r="C112" s="1" t="s">
        <v>100</v>
      </c>
      <c r="D112" s="2" t="s">
        <v>27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3">
        <v>0</v>
      </c>
      <c r="AC112" s="31"/>
      <c r="AD112" s="31"/>
    </row>
    <row r="113" spans="1:30" x14ac:dyDescent="0.2">
      <c r="A113" s="9">
        <v>110</v>
      </c>
      <c r="B113" s="2" t="s">
        <v>99</v>
      </c>
      <c r="D113" s="2" t="s">
        <v>28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3">
        <v>0</v>
      </c>
      <c r="AC113" s="31"/>
      <c r="AD113" s="31"/>
    </row>
    <row r="114" spans="1:30" x14ac:dyDescent="0.2">
      <c r="A114" s="9">
        <v>111</v>
      </c>
      <c r="B114" s="2" t="s">
        <v>99</v>
      </c>
      <c r="D114" s="2" t="s">
        <v>29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3">
        <v>0</v>
      </c>
      <c r="AC114" s="31"/>
      <c r="AD114" s="31"/>
    </row>
    <row r="115" spans="1:30" x14ac:dyDescent="0.2">
      <c r="A115" s="9">
        <v>112</v>
      </c>
      <c r="B115" s="2" t="s">
        <v>101</v>
      </c>
      <c r="C115" s="1" t="s">
        <v>102</v>
      </c>
      <c r="D115" s="2" t="s">
        <v>27</v>
      </c>
      <c r="E115" s="15">
        <v>16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3">
        <v>16</v>
      </c>
      <c r="AC115" s="31"/>
      <c r="AD115" s="31"/>
    </row>
    <row r="116" spans="1:30" x14ac:dyDescent="0.2">
      <c r="A116" s="9">
        <v>113</v>
      </c>
      <c r="B116" s="2" t="s">
        <v>101</v>
      </c>
      <c r="D116" s="2" t="s">
        <v>28</v>
      </c>
      <c r="E116" s="15">
        <v>576790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3">
        <v>576790</v>
      </c>
      <c r="AC116" s="31"/>
      <c r="AD116" s="31"/>
    </row>
    <row r="117" spans="1:30" x14ac:dyDescent="0.2">
      <c r="A117" s="9">
        <v>114</v>
      </c>
      <c r="B117" s="2" t="s">
        <v>101</v>
      </c>
      <c r="D117" s="2" t="s">
        <v>29</v>
      </c>
      <c r="E117" s="15">
        <v>54905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3">
        <v>54905</v>
      </c>
      <c r="AC117" s="31"/>
      <c r="AD117" s="31"/>
    </row>
    <row r="118" spans="1:30" x14ac:dyDescent="0.2">
      <c r="A118" s="9">
        <v>115</v>
      </c>
      <c r="B118" s="2" t="s">
        <v>103</v>
      </c>
      <c r="C118" s="1" t="s">
        <v>104</v>
      </c>
      <c r="D118" s="2" t="s">
        <v>27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3">
        <v>0</v>
      </c>
      <c r="AC118" s="31"/>
      <c r="AD118" s="31"/>
    </row>
    <row r="119" spans="1:30" x14ac:dyDescent="0.2">
      <c r="A119" s="9">
        <v>116</v>
      </c>
      <c r="B119" s="2" t="s">
        <v>103</v>
      </c>
      <c r="D119" s="2" t="s">
        <v>28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3">
        <v>0</v>
      </c>
      <c r="AC119" s="31"/>
      <c r="AD119" s="31"/>
    </row>
    <row r="120" spans="1:30" x14ac:dyDescent="0.2">
      <c r="A120" s="9">
        <v>117</v>
      </c>
      <c r="B120" s="2" t="s">
        <v>103</v>
      </c>
      <c r="D120" s="2" t="s">
        <v>29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3">
        <v>0</v>
      </c>
      <c r="AC120" s="31"/>
      <c r="AD120" s="31"/>
    </row>
    <row r="121" spans="1:30" x14ac:dyDescent="0.2">
      <c r="A121" s="9">
        <v>118</v>
      </c>
      <c r="B121" s="2" t="s">
        <v>105</v>
      </c>
      <c r="C121" s="1" t="s">
        <v>106</v>
      </c>
      <c r="D121" s="2" t="s">
        <v>27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2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3">
        <v>2</v>
      </c>
      <c r="AC121" s="31"/>
      <c r="AD121" s="31"/>
    </row>
    <row r="122" spans="1:30" x14ac:dyDescent="0.2">
      <c r="A122" s="9">
        <v>119</v>
      </c>
      <c r="B122" s="2" t="s">
        <v>105</v>
      </c>
      <c r="D122" s="2" t="s">
        <v>28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486800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3">
        <v>486800</v>
      </c>
      <c r="AC122" s="31"/>
      <c r="AD122" s="31"/>
    </row>
    <row r="123" spans="1:30" x14ac:dyDescent="0.2">
      <c r="A123" s="9">
        <v>120</v>
      </c>
      <c r="B123" s="2" t="s">
        <v>105</v>
      </c>
      <c r="D123" s="2" t="s">
        <v>29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209800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3">
        <v>209800</v>
      </c>
      <c r="AC123" s="31"/>
      <c r="AD123" s="31"/>
    </row>
    <row r="124" spans="1:30" x14ac:dyDescent="0.2">
      <c r="A124" s="9">
        <v>121</v>
      </c>
      <c r="B124" s="2" t="s">
        <v>107</v>
      </c>
      <c r="C124" s="1" t="s">
        <v>108</v>
      </c>
      <c r="D124" s="2" t="s">
        <v>27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3">
        <v>0</v>
      </c>
      <c r="AC124" s="31"/>
      <c r="AD124" s="31"/>
    </row>
    <row r="125" spans="1:30" x14ac:dyDescent="0.2">
      <c r="A125" s="9">
        <v>122</v>
      </c>
      <c r="B125" s="2" t="s">
        <v>107</v>
      </c>
      <c r="D125" s="2" t="s">
        <v>28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3">
        <v>0</v>
      </c>
      <c r="AC125" s="31"/>
      <c r="AD125" s="31"/>
    </row>
    <row r="126" spans="1:30" x14ac:dyDescent="0.2">
      <c r="A126" s="9">
        <v>123</v>
      </c>
      <c r="B126" s="2" t="s">
        <v>107</v>
      </c>
      <c r="D126" s="2" t="s">
        <v>29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3">
        <v>0</v>
      </c>
      <c r="AC126" s="31"/>
      <c r="AD126" s="31"/>
    </row>
    <row r="127" spans="1:30" x14ac:dyDescent="0.2">
      <c r="A127" s="9">
        <v>124</v>
      </c>
      <c r="B127" s="2" t="s">
        <v>109</v>
      </c>
      <c r="C127" s="1" t="s">
        <v>110</v>
      </c>
      <c r="D127" s="2" t="s">
        <v>27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3">
        <v>0</v>
      </c>
      <c r="AC127" s="31"/>
      <c r="AD127" s="31"/>
    </row>
    <row r="128" spans="1:30" x14ac:dyDescent="0.2">
      <c r="A128" s="9">
        <v>125</v>
      </c>
      <c r="B128" s="2" t="s">
        <v>109</v>
      </c>
      <c r="D128" s="2" t="s">
        <v>28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3">
        <v>0</v>
      </c>
      <c r="AC128" s="31"/>
      <c r="AD128" s="31"/>
    </row>
    <row r="129" spans="1:30" x14ac:dyDescent="0.2">
      <c r="A129" s="9">
        <v>126</v>
      </c>
      <c r="B129" s="2" t="s">
        <v>109</v>
      </c>
      <c r="D129" s="2" t="s">
        <v>29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3">
        <v>0</v>
      </c>
      <c r="AC129" s="31"/>
      <c r="AD129" s="31"/>
    </row>
    <row r="130" spans="1:30" x14ac:dyDescent="0.2">
      <c r="A130" s="9">
        <v>127</v>
      </c>
      <c r="B130" s="2" t="s">
        <v>111</v>
      </c>
      <c r="C130" s="1" t="s">
        <v>112</v>
      </c>
      <c r="D130" s="2" t="s">
        <v>27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3">
        <v>0</v>
      </c>
      <c r="AC130" s="31"/>
      <c r="AD130" s="31"/>
    </row>
    <row r="131" spans="1:30" x14ac:dyDescent="0.2">
      <c r="A131" s="9">
        <v>128</v>
      </c>
      <c r="B131" s="2" t="s">
        <v>111</v>
      </c>
      <c r="D131" s="2" t="s">
        <v>28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3">
        <v>0</v>
      </c>
      <c r="AC131" s="31"/>
      <c r="AD131" s="31"/>
    </row>
    <row r="132" spans="1:30" x14ac:dyDescent="0.2">
      <c r="A132" s="9">
        <v>129</v>
      </c>
      <c r="B132" s="2" t="s">
        <v>111</v>
      </c>
      <c r="D132" s="2" t="s">
        <v>29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3">
        <v>0</v>
      </c>
      <c r="AC132" s="31"/>
      <c r="AD132" s="31"/>
    </row>
    <row r="133" spans="1:30" x14ac:dyDescent="0.2">
      <c r="A133" s="9">
        <v>130</v>
      </c>
      <c r="B133" s="2" t="s">
        <v>113</v>
      </c>
      <c r="C133" s="1" t="s">
        <v>114</v>
      </c>
      <c r="D133" s="2" t="s">
        <v>27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3">
        <v>0</v>
      </c>
      <c r="AC133" s="31"/>
      <c r="AD133" s="31"/>
    </row>
    <row r="134" spans="1:30" x14ac:dyDescent="0.2">
      <c r="A134" s="9">
        <v>131</v>
      </c>
      <c r="B134" s="2" t="s">
        <v>113</v>
      </c>
      <c r="D134" s="2" t="s">
        <v>28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3">
        <v>0</v>
      </c>
      <c r="AC134" s="31"/>
      <c r="AD134" s="31"/>
    </row>
    <row r="135" spans="1:30" x14ac:dyDescent="0.2">
      <c r="A135" s="9">
        <v>132</v>
      </c>
      <c r="B135" s="2" t="s">
        <v>113</v>
      </c>
      <c r="D135" s="2" t="s">
        <v>29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3">
        <v>0</v>
      </c>
      <c r="AC135" s="31"/>
      <c r="AD135" s="31"/>
    </row>
    <row r="136" spans="1:30" x14ac:dyDescent="0.2">
      <c r="A136" s="9">
        <v>133</v>
      </c>
      <c r="B136" s="2" t="s">
        <v>115</v>
      </c>
      <c r="C136" s="1" t="s">
        <v>116</v>
      </c>
      <c r="D136" s="2" t="s">
        <v>27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3">
        <v>0</v>
      </c>
      <c r="AC136" s="31"/>
      <c r="AD136" s="31"/>
    </row>
    <row r="137" spans="1:30" x14ac:dyDescent="0.2">
      <c r="A137" s="9">
        <v>134</v>
      </c>
      <c r="B137" s="2" t="s">
        <v>115</v>
      </c>
      <c r="D137" s="2" t="s">
        <v>28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3">
        <v>0</v>
      </c>
      <c r="AC137" s="31"/>
      <c r="AD137" s="31"/>
    </row>
    <row r="138" spans="1:30" x14ac:dyDescent="0.2">
      <c r="A138" s="9">
        <v>135</v>
      </c>
      <c r="B138" s="2" t="s">
        <v>115</v>
      </c>
      <c r="D138" s="2" t="s">
        <v>29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3">
        <v>0</v>
      </c>
      <c r="AC138" s="31"/>
      <c r="AD138" s="31"/>
    </row>
    <row r="139" spans="1:30" x14ac:dyDescent="0.2">
      <c r="A139" s="9">
        <v>136</v>
      </c>
      <c r="B139" s="2" t="s">
        <v>117</v>
      </c>
      <c r="C139" s="1" t="s">
        <v>118</v>
      </c>
      <c r="D139" s="2" t="s">
        <v>27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3">
        <v>0</v>
      </c>
      <c r="AC139" s="31"/>
      <c r="AD139" s="31"/>
    </row>
    <row r="140" spans="1:30" x14ac:dyDescent="0.2">
      <c r="A140" s="9">
        <v>137</v>
      </c>
      <c r="B140" s="2" t="s">
        <v>117</v>
      </c>
      <c r="D140" s="2" t="s">
        <v>28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3">
        <v>0</v>
      </c>
      <c r="AC140" s="31"/>
      <c r="AD140" s="31"/>
    </row>
    <row r="141" spans="1:30" x14ac:dyDescent="0.2">
      <c r="A141" s="9">
        <v>138</v>
      </c>
      <c r="B141" s="2" t="s">
        <v>117</v>
      </c>
      <c r="D141" s="2" t="s">
        <v>29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3">
        <v>0</v>
      </c>
      <c r="AC141" s="31"/>
      <c r="AD141" s="31"/>
    </row>
    <row r="142" spans="1:30" x14ac:dyDescent="0.2">
      <c r="A142" s="9">
        <v>139</v>
      </c>
      <c r="B142" s="2" t="s">
        <v>119</v>
      </c>
      <c r="C142" s="1" t="s">
        <v>120</v>
      </c>
      <c r="D142" s="2" t="s">
        <v>27</v>
      </c>
      <c r="E142" s="15">
        <v>28</v>
      </c>
      <c r="F142" s="15">
        <v>0</v>
      </c>
      <c r="G142" s="15">
        <v>2</v>
      </c>
      <c r="H142" s="15">
        <v>0</v>
      </c>
      <c r="I142" s="15">
        <v>0</v>
      </c>
      <c r="J142" s="15">
        <v>3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34</v>
      </c>
      <c r="W142" s="15">
        <v>0</v>
      </c>
      <c r="X142" s="15">
        <v>0</v>
      </c>
      <c r="Y142" s="15">
        <v>0</v>
      </c>
      <c r="Z142" s="15">
        <v>0</v>
      </c>
      <c r="AA142" s="3">
        <v>67</v>
      </c>
      <c r="AC142" s="31"/>
      <c r="AD142" s="31"/>
    </row>
    <row r="143" spans="1:30" x14ac:dyDescent="0.2">
      <c r="A143" s="9">
        <v>140</v>
      </c>
      <c r="B143" s="2" t="s">
        <v>119</v>
      </c>
      <c r="D143" s="2" t="s">
        <v>28</v>
      </c>
      <c r="E143" s="15">
        <v>3878146</v>
      </c>
      <c r="F143" s="15">
        <v>0</v>
      </c>
      <c r="G143" s="15">
        <v>23933</v>
      </c>
      <c r="H143" s="15">
        <v>0</v>
      </c>
      <c r="I143" s="15">
        <v>0</v>
      </c>
      <c r="J143" s="15">
        <v>459950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142747</v>
      </c>
      <c r="W143" s="15">
        <v>0</v>
      </c>
      <c r="X143" s="15">
        <v>0</v>
      </c>
      <c r="Y143" s="15">
        <v>0</v>
      </c>
      <c r="Z143" s="15">
        <v>0</v>
      </c>
      <c r="AA143" s="3">
        <v>4504776</v>
      </c>
      <c r="AC143" s="31"/>
      <c r="AD143" s="31"/>
    </row>
    <row r="144" spans="1:30" x14ac:dyDescent="0.2">
      <c r="A144" s="9">
        <v>141</v>
      </c>
      <c r="B144" s="2" t="s">
        <v>119</v>
      </c>
      <c r="D144" s="2" t="s">
        <v>29</v>
      </c>
      <c r="E144" s="15">
        <v>1493293</v>
      </c>
      <c r="F144" s="15">
        <v>0</v>
      </c>
      <c r="G144" s="15">
        <v>3143</v>
      </c>
      <c r="H144" s="15">
        <v>0</v>
      </c>
      <c r="I144" s="15">
        <v>0</v>
      </c>
      <c r="J144" s="15">
        <v>390000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123547</v>
      </c>
      <c r="W144" s="15">
        <v>0</v>
      </c>
      <c r="X144" s="15">
        <v>0</v>
      </c>
      <c r="Y144" s="15">
        <v>0</v>
      </c>
      <c r="Z144" s="15">
        <v>0</v>
      </c>
      <c r="AA144" s="3">
        <v>2009983</v>
      </c>
      <c r="AC144" s="31"/>
      <c r="AD144" s="31"/>
    </row>
    <row r="145" spans="1:30" x14ac:dyDescent="0.2">
      <c r="A145" s="9">
        <v>142</v>
      </c>
      <c r="B145" s="2" t="s">
        <v>121</v>
      </c>
      <c r="C145" s="1" t="s">
        <v>122</v>
      </c>
      <c r="D145" s="2" t="s">
        <v>27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3">
        <v>0</v>
      </c>
      <c r="AC145" s="31"/>
      <c r="AD145" s="31"/>
    </row>
    <row r="146" spans="1:30" x14ac:dyDescent="0.2">
      <c r="A146" s="9">
        <v>143</v>
      </c>
      <c r="B146" s="2" t="s">
        <v>121</v>
      </c>
      <c r="D146" s="2" t="s">
        <v>28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3">
        <v>0</v>
      </c>
      <c r="AC146" s="31"/>
      <c r="AD146" s="31"/>
    </row>
    <row r="147" spans="1:30" x14ac:dyDescent="0.2">
      <c r="A147" s="9">
        <v>144</v>
      </c>
      <c r="B147" s="2" t="s">
        <v>121</v>
      </c>
      <c r="D147" s="2" t="s">
        <v>29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3">
        <v>0</v>
      </c>
      <c r="AC147" s="31"/>
      <c r="AD147" s="31"/>
    </row>
    <row r="148" spans="1:30" x14ac:dyDescent="0.2">
      <c r="A148" s="9">
        <v>145</v>
      </c>
      <c r="B148" s="2" t="s">
        <v>123</v>
      </c>
      <c r="C148" s="1" t="s">
        <v>124</v>
      </c>
      <c r="D148" s="2" t="s">
        <v>27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3">
        <v>0</v>
      </c>
      <c r="AC148" s="31"/>
      <c r="AD148" s="31"/>
    </row>
    <row r="149" spans="1:30" x14ac:dyDescent="0.2">
      <c r="A149" s="9">
        <v>146</v>
      </c>
      <c r="B149" s="2" t="s">
        <v>123</v>
      </c>
      <c r="D149" s="2" t="s">
        <v>28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3">
        <v>0</v>
      </c>
      <c r="AC149" s="31"/>
      <c r="AD149" s="31"/>
    </row>
    <row r="150" spans="1:30" x14ac:dyDescent="0.2">
      <c r="A150" s="9">
        <v>147</v>
      </c>
      <c r="B150" s="2" t="s">
        <v>123</v>
      </c>
      <c r="D150" s="2" t="s">
        <v>29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3">
        <v>0</v>
      </c>
      <c r="AC150" s="31"/>
      <c r="AD150" s="31"/>
    </row>
    <row r="151" spans="1:30" x14ac:dyDescent="0.2">
      <c r="A151" s="9">
        <v>148</v>
      </c>
      <c r="B151" s="2" t="s">
        <v>125</v>
      </c>
      <c r="C151" s="1" t="s">
        <v>126</v>
      </c>
      <c r="D151" s="2" t="s">
        <v>27</v>
      </c>
      <c r="E151" s="15">
        <v>3</v>
      </c>
      <c r="F151" s="15">
        <v>0</v>
      </c>
      <c r="G151" s="15">
        <v>5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11</v>
      </c>
      <c r="W151" s="15">
        <v>0</v>
      </c>
      <c r="X151" s="15">
        <v>0</v>
      </c>
      <c r="Y151" s="15">
        <v>0</v>
      </c>
      <c r="Z151" s="15">
        <v>0</v>
      </c>
      <c r="AA151" s="3">
        <v>19</v>
      </c>
      <c r="AC151" s="31"/>
      <c r="AD151" s="31"/>
    </row>
    <row r="152" spans="1:30" x14ac:dyDescent="0.2">
      <c r="A152" s="9">
        <v>149</v>
      </c>
      <c r="B152" s="2" t="s">
        <v>125</v>
      </c>
      <c r="D152" s="2" t="s">
        <v>28</v>
      </c>
      <c r="E152" s="15">
        <v>116705</v>
      </c>
      <c r="F152" s="15">
        <v>0</v>
      </c>
      <c r="G152" s="15">
        <v>128128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115592</v>
      </c>
      <c r="W152" s="15">
        <v>0</v>
      </c>
      <c r="X152" s="15">
        <v>0</v>
      </c>
      <c r="Y152" s="15">
        <v>0</v>
      </c>
      <c r="Z152" s="15">
        <v>0</v>
      </c>
      <c r="AA152" s="3">
        <v>360425</v>
      </c>
      <c r="AC152" s="31"/>
      <c r="AD152" s="31"/>
    </row>
    <row r="153" spans="1:30" x14ac:dyDescent="0.2">
      <c r="A153" s="9">
        <v>150</v>
      </c>
      <c r="B153" s="2" t="s">
        <v>125</v>
      </c>
      <c r="D153" s="2" t="s">
        <v>29</v>
      </c>
      <c r="E153" s="15">
        <v>116705</v>
      </c>
      <c r="F153" s="15">
        <v>0</v>
      </c>
      <c r="G153" s="15">
        <v>118758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115561</v>
      </c>
      <c r="W153" s="15">
        <v>0</v>
      </c>
      <c r="X153" s="15">
        <v>0</v>
      </c>
      <c r="Y153" s="15">
        <v>0</v>
      </c>
      <c r="Z153" s="15">
        <v>0</v>
      </c>
      <c r="AA153" s="3">
        <v>351024</v>
      </c>
      <c r="AC153" s="31"/>
      <c r="AD153" s="31"/>
    </row>
    <row r="154" spans="1:30" x14ac:dyDescent="0.2">
      <c r="A154" s="9">
        <v>151</v>
      </c>
      <c r="B154" s="2" t="s">
        <v>127</v>
      </c>
      <c r="C154" s="1" t="s">
        <v>128</v>
      </c>
      <c r="D154" s="2" t="s">
        <v>27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3">
        <v>0</v>
      </c>
      <c r="AC154" s="31"/>
      <c r="AD154" s="31"/>
    </row>
    <row r="155" spans="1:30" x14ac:dyDescent="0.2">
      <c r="A155" s="9">
        <v>152</v>
      </c>
      <c r="B155" s="2" t="s">
        <v>127</v>
      </c>
      <c r="D155" s="2" t="s">
        <v>28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3">
        <v>0</v>
      </c>
      <c r="AC155" s="31"/>
      <c r="AD155" s="31"/>
    </row>
    <row r="156" spans="1:30" x14ac:dyDescent="0.2">
      <c r="A156" s="9">
        <v>153</v>
      </c>
      <c r="B156" s="2" t="s">
        <v>127</v>
      </c>
      <c r="D156" s="2" t="s">
        <v>29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3">
        <v>0</v>
      </c>
      <c r="AC156" s="31"/>
      <c r="AD156" s="31"/>
    </row>
    <row r="157" spans="1:30" x14ac:dyDescent="0.2">
      <c r="A157" s="9">
        <v>154</v>
      </c>
      <c r="B157" s="2" t="s">
        <v>129</v>
      </c>
      <c r="C157" s="1" t="s">
        <v>130</v>
      </c>
      <c r="D157" s="2" t="s">
        <v>27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3">
        <v>0</v>
      </c>
      <c r="AC157" s="31"/>
      <c r="AD157" s="31"/>
    </row>
    <row r="158" spans="1:30" x14ac:dyDescent="0.2">
      <c r="A158" s="9">
        <v>155</v>
      </c>
      <c r="B158" s="2" t="s">
        <v>129</v>
      </c>
      <c r="D158" s="2" t="s">
        <v>28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3">
        <v>0</v>
      </c>
      <c r="AC158" s="31"/>
      <c r="AD158" s="31"/>
    </row>
    <row r="159" spans="1:30" x14ac:dyDescent="0.2">
      <c r="A159" s="9">
        <v>156</v>
      </c>
      <c r="B159" s="2" t="s">
        <v>129</v>
      </c>
      <c r="D159" s="2" t="s">
        <v>29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3">
        <v>0</v>
      </c>
      <c r="AC159" s="31"/>
      <c r="AD159" s="31"/>
    </row>
    <row r="160" spans="1:30" x14ac:dyDescent="0.2">
      <c r="A160" s="9">
        <v>157</v>
      </c>
      <c r="B160" s="2" t="s">
        <v>131</v>
      </c>
      <c r="C160" s="1" t="s">
        <v>132</v>
      </c>
      <c r="D160" s="2" t="s">
        <v>27</v>
      </c>
      <c r="E160" s="15">
        <v>4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3">
        <v>4</v>
      </c>
      <c r="AC160" s="31"/>
      <c r="AD160" s="31"/>
    </row>
    <row r="161" spans="1:30" s="20" customFormat="1" x14ac:dyDescent="0.2">
      <c r="A161" s="9">
        <v>158</v>
      </c>
      <c r="B161" s="2" t="s">
        <v>131</v>
      </c>
      <c r="C161" s="19"/>
      <c r="D161" s="2" t="s">
        <v>28</v>
      </c>
      <c r="E161" s="34">
        <v>40876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3">
        <v>40876</v>
      </c>
      <c r="AC161" s="31"/>
      <c r="AD161" s="31"/>
    </row>
    <row r="162" spans="1:30" s="20" customFormat="1" x14ac:dyDescent="0.2">
      <c r="A162" s="9">
        <v>159</v>
      </c>
      <c r="B162" s="2" t="s">
        <v>131</v>
      </c>
      <c r="C162" s="19"/>
      <c r="D162" s="2" t="s">
        <v>29</v>
      </c>
      <c r="E162" s="34">
        <v>40876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3">
        <v>40876</v>
      </c>
      <c r="AC162" s="31"/>
      <c r="AD162" s="31"/>
    </row>
    <row r="163" spans="1:30" x14ac:dyDescent="0.2">
      <c r="A163" s="9">
        <v>160</v>
      </c>
      <c r="B163" s="2" t="s">
        <v>133</v>
      </c>
      <c r="C163" s="1" t="s">
        <v>134</v>
      </c>
      <c r="D163" s="2" t="s">
        <v>27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3">
        <v>0</v>
      </c>
      <c r="AC163" s="31"/>
      <c r="AD163" s="31"/>
    </row>
    <row r="164" spans="1:30" x14ac:dyDescent="0.2">
      <c r="A164" s="9">
        <v>161</v>
      </c>
      <c r="B164" s="2" t="s">
        <v>133</v>
      </c>
      <c r="D164" s="2" t="s">
        <v>28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3">
        <v>0</v>
      </c>
      <c r="AC164" s="31"/>
      <c r="AD164" s="31"/>
    </row>
    <row r="165" spans="1:30" x14ac:dyDescent="0.2">
      <c r="A165" s="9">
        <v>162</v>
      </c>
      <c r="B165" s="2" t="s">
        <v>133</v>
      </c>
      <c r="D165" s="2" t="s">
        <v>29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3">
        <v>0</v>
      </c>
      <c r="AC165" s="31"/>
      <c r="AD165" s="31"/>
    </row>
    <row r="166" spans="1:30" s="12" customFormat="1" x14ac:dyDescent="0.2">
      <c r="A166" s="9">
        <v>163</v>
      </c>
      <c r="B166" s="2"/>
      <c r="C166" s="10" t="s">
        <v>135</v>
      </c>
      <c r="D166" s="11" t="s">
        <v>27</v>
      </c>
      <c r="E166" s="3">
        <f t="shared" ref="E166:Z168" si="3">E169+E172</f>
        <v>104</v>
      </c>
      <c r="F166" s="3">
        <f t="shared" si="3"/>
        <v>2</v>
      </c>
      <c r="G166" s="3">
        <f t="shared" si="3"/>
        <v>58</v>
      </c>
      <c r="H166" s="3">
        <f t="shared" si="3"/>
        <v>0</v>
      </c>
      <c r="I166" s="3">
        <f t="shared" si="3"/>
        <v>0</v>
      </c>
      <c r="J166" s="3">
        <f t="shared" si="3"/>
        <v>10</v>
      </c>
      <c r="K166" s="3">
        <f t="shared" si="3"/>
        <v>0</v>
      </c>
      <c r="L166" s="3">
        <f t="shared" si="3"/>
        <v>2</v>
      </c>
      <c r="M166" s="3">
        <f t="shared" si="3"/>
        <v>0</v>
      </c>
      <c r="N166" s="3">
        <f t="shared" si="3"/>
        <v>1</v>
      </c>
      <c r="O166" s="3">
        <f t="shared" si="3"/>
        <v>1</v>
      </c>
      <c r="P166" s="3">
        <f t="shared" si="3"/>
        <v>0</v>
      </c>
      <c r="Q166" s="3">
        <f t="shared" si="3"/>
        <v>1</v>
      </c>
      <c r="R166" s="3">
        <f t="shared" si="3"/>
        <v>0</v>
      </c>
      <c r="S166" s="3">
        <f t="shared" si="3"/>
        <v>0</v>
      </c>
      <c r="T166" s="3">
        <f t="shared" si="3"/>
        <v>0</v>
      </c>
      <c r="U166" s="3">
        <f t="shared" si="3"/>
        <v>0</v>
      </c>
      <c r="V166" s="3">
        <f t="shared" si="3"/>
        <v>3</v>
      </c>
      <c r="W166" s="3">
        <f t="shared" si="3"/>
        <v>0</v>
      </c>
      <c r="X166" s="3">
        <f t="shared" si="3"/>
        <v>0</v>
      </c>
      <c r="Y166" s="3">
        <f t="shared" si="3"/>
        <v>0</v>
      </c>
      <c r="Z166" s="3">
        <f t="shared" si="3"/>
        <v>3</v>
      </c>
      <c r="AA166" s="3">
        <f t="shared" ref="AA166:AA177" si="4">SUM(E166:Z166)</f>
        <v>185</v>
      </c>
      <c r="AC166" s="31"/>
      <c r="AD166" s="31"/>
    </row>
    <row r="167" spans="1:30" s="12" customFormat="1" x14ac:dyDescent="0.2">
      <c r="A167" s="9">
        <v>164</v>
      </c>
      <c r="B167" s="11"/>
      <c r="C167" s="10"/>
      <c r="D167" s="11" t="s">
        <v>28</v>
      </c>
      <c r="E167" s="3">
        <f t="shared" si="3"/>
        <v>157087171</v>
      </c>
      <c r="F167" s="3">
        <f t="shared" si="3"/>
        <v>68490</v>
      </c>
      <c r="G167" s="3">
        <f t="shared" si="3"/>
        <v>1784483</v>
      </c>
      <c r="H167" s="3">
        <f t="shared" si="3"/>
        <v>0</v>
      </c>
      <c r="I167" s="3">
        <f t="shared" si="3"/>
        <v>0</v>
      </c>
      <c r="J167" s="3">
        <f t="shared" si="3"/>
        <v>16195172</v>
      </c>
      <c r="K167" s="3">
        <f t="shared" si="3"/>
        <v>0</v>
      </c>
      <c r="L167" s="3">
        <f t="shared" si="3"/>
        <v>900000</v>
      </c>
      <c r="M167" s="3">
        <f t="shared" si="3"/>
        <v>0</v>
      </c>
      <c r="N167" s="3">
        <f t="shared" si="3"/>
        <v>1400000</v>
      </c>
      <c r="O167" s="3">
        <f t="shared" si="3"/>
        <v>1431876</v>
      </c>
      <c r="P167" s="3">
        <f t="shared" si="3"/>
        <v>0</v>
      </c>
      <c r="Q167" s="3">
        <f t="shared" si="3"/>
        <v>1810608</v>
      </c>
      <c r="R167" s="3">
        <f t="shared" si="3"/>
        <v>0</v>
      </c>
      <c r="S167" s="3">
        <f t="shared" si="3"/>
        <v>0</v>
      </c>
      <c r="T167" s="3">
        <f t="shared" si="3"/>
        <v>0</v>
      </c>
      <c r="U167" s="3">
        <f t="shared" si="3"/>
        <v>0</v>
      </c>
      <c r="V167" s="3">
        <f t="shared" si="3"/>
        <v>25699</v>
      </c>
      <c r="W167" s="3">
        <f t="shared" si="3"/>
        <v>0</v>
      </c>
      <c r="X167" s="3">
        <f t="shared" si="3"/>
        <v>0</v>
      </c>
      <c r="Y167" s="3">
        <f t="shared" si="3"/>
        <v>0</v>
      </c>
      <c r="Z167" s="3">
        <f t="shared" si="3"/>
        <v>147310</v>
      </c>
      <c r="AA167" s="3">
        <f t="shared" si="4"/>
        <v>180850809</v>
      </c>
      <c r="AC167" s="31"/>
      <c r="AD167" s="31"/>
    </row>
    <row r="168" spans="1:30" s="12" customFormat="1" x14ac:dyDescent="0.2">
      <c r="A168" s="9">
        <v>165</v>
      </c>
      <c r="B168" s="11"/>
      <c r="C168" s="10"/>
      <c r="D168" s="11" t="s">
        <v>29</v>
      </c>
      <c r="E168" s="3">
        <f t="shared" si="3"/>
        <v>110231283</v>
      </c>
      <c r="F168" s="3">
        <f t="shared" si="3"/>
        <v>68490</v>
      </c>
      <c r="G168" s="3">
        <f t="shared" si="3"/>
        <v>1766454</v>
      </c>
      <c r="H168" s="3">
        <f t="shared" si="3"/>
        <v>0</v>
      </c>
      <c r="I168" s="3">
        <f t="shared" si="3"/>
        <v>0</v>
      </c>
      <c r="J168" s="3">
        <f t="shared" si="3"/>
        <v>71092</v>
      </c>
      <c r="K168" s="3">
        <f t="shared" si="3"/>
        <v>0</v>
      </c>
      <c r="L168" s="3">
        <f t="shared" si="3"/>
        <v>5728</v>
      </c>
      <c r="M168" s="3">
        <f t="shared" si="3"/>
        <v>0</v>
      </c>
      <c r="N168" s="3">
        <f t="shared" si="3"/>
        <v>0</v>
      </c>
      <c r="O168" s="3">
        <f t="shared" si="3"/>
        <v>0</v>
      </c>
      <c r="P168" s="3">
        <f t="shared" si="3"/>
        <v>0</v>
      </c>
      <c r="Q168" s="3">
        <f t="shared" si="3"/>
        <v>176682</v>
      </c>
      <c r="R168" s="3">
        <f t="shared" si="3"/>
        <v>0</v>
      </c>
      <c r="S168" s="3">
        <f t="shared" si="3"/>
        <v>0</v>
      </c>
      <c r="T168" s="3">
        <f t="shared" si="3"/>
        <v>0</v>
      </c>
      <c r="U168" s="3">
        <f t="shared" si="3"/>
        <v>0</v>
      </c>
      <c r="V168" s="3">
        <f t="shared" si="3"/>
        <v>23064</v>
      </c>
      <c r="W168" s="3">
        <f t="shared" si="3"/>
        <v>0</v>
      </c>
      <c r="X168" s="3">
        <f t="shared" si="3"/>
        <v>0</v>
      </c>
      <c r="Y168" s="3">
        <f t="shared" si="3"/>
        <v>0</v>
      </c>
      <c r="Z168" s="3">
        <f t="shared" si="3"/>
        <v>0</v>
      </c>
      <c r="AA168" s="3">
        <f t="shared" si="4"/>
        <v>112342793</v>
      </c>
      <c r="AC168" s="31"/>
      <c r="AD168" s="31"/>
    </row>
    <row r="169" spans="1:30" x14ac:dyDescent="0.2">
      <c r="A169" s="9">
        <v>166</v>
      </c>
      <c r="B169" s="2" t="s">
        <v>136</v>
      </c>
      <c r="C169" s="1" t="s">
        <v>137</v>
      </c>
      <c r="D169" s="2" t="s">
        <v>27</v>
      </c>
      <c r="E169" s="15">
        <v>29</v>
      </c>
      <c r="F169" s="15">
        <v>0</v>
      </c>
      <c r="G169" s="15">
        <v>56</v>
      </c>
      <c r="H169" s="15">
        <v>0</v>
      </c>
      <c r="I169" s="15">
        <v>0</v>
      </c>
      <c r="J169" s="15">
        <v>1</v>
      </c>
      <c r="K169" s="15">
        <v>0</v>
      </c>
      <c r="L169" s="15">
        <v>0</v>
      </c>
      <c r="M169" s="15">
        <v>0</v>
      </c>
      <c r="N169" s="15">
        <v>1</v>
      </c>
      <c r="O169" s="15">
        <v>1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1</v>
      </c>
      <c r="W169" s="15">
        <v>0</v>
      </c>
      <c r="X169" s="15">
        <v>0</v>
      </c>
      <c r="Y169" s="15">
        <v>0</v>
      </c>
      <c r="Z169" s="15">
        <v>0</v>
      </c>
      <c r="AA169" s="3">
        <v>89</v>
      </c>
      <c r="AC169" s="31"/>
      <c r="AD169" s="31"/>
    </row>
    <row r="170" spans="1:30" x14ac:dyDescent="0.2">
      <c r="A170" s="9">
        <v>167</v>
      </c>
      <c r="B170" s="2" t="s">
        <v>136</v>
      </c>
      <c r="D170" s="2" t="s">
        <v>28</v>
      </c>
      <c r="E170" s="15">
        <v>1867708</v>
      </c>
      <c r="F170" s="15">
        <v>0</v>
      </c>
      <c r="G170" s="15">
        <v>1763083</v>
      </c>
      <c r="H170" s="15">
        <v>0</v>
      </c>
      <c r="I170" s="15">
        <v>0</v>
      </c>
      <c r="J170" s="15">
        <v>2092</v>
      </c>
      <c r="K170" s="15">
        <v>0</v>
      </c>
      <c r="L170" s="15">
        <v>0</v>
      </c>
      <c r="M170" s="15">
        <v>0</v>
      </c>
      <c r="N170" s="15">
        <v>1400000</v>
      </c>
      <c r="O170" s="15">
        <v>1431876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3550</v>
      </c>
      <c r="W170" s="15">
        <v>0</v>
      </c>
      <c r="X170" s="15">
        <v>0</v>
      </c>
      <c r="Y170" s="15">
        <v>0</v>
      </c>
      <c r="Z170" s="15">
        <v>0</v>
      </c>
      <c r="AA170" s="3">
        <v>6468309</v>
      </c>
      <c r="AC170" s="31"/>
      <c r="AD170" s="31"/>
    </row>
    <row r="171" spans="1:30" x14ac:dyDescent="0.2">
      <c r="A171" s="9">
        <v>168</v>
      </c>
      <c r="B171" s="2" t="s">
        <v>136</v>
      </c>
      <c r="D171" s="2" t="s">
        <v>29</v>
      </c>
      <c r="E171" s="15">
        <v>226043</v>
      </c>
      <c r="F171" s="15">
        <v>0</v>
      </c>
      <c r="G171" s="15">
        <v>1758554</v>
      </c>
      <c r="H171" s="15">
        <v>0</v>
      </c>
      <c r="I171" s="15">
        <v>0</v>
      </c>
      <c r="J171" s="15">
        <v>2092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3550</v>
      </c>
      <c r="W171" s="15">
        <v>0</v>
      </c>
      <c r="X171" s="15">
        <v>0</v>
      </c>
      <c r="Y171" s="15">
        <v>0</v>
      </c>
      <c r="Z171" s="15">
        <v>0</v>
      </c>
      <c r="AA171" s="3">
        <v>1990239</v>
      </c>
      <c r="AC171" s="31"/>
      <c r="AD171" s="31"/>
    </row>
    <row r="172" spans="1:30" x14ac:dyDescent="0.2">
      <c r="A172" s="9">
        <v>169</v>
      </c>
      <c r="B172" s="2" t="s">
        <v>138</v>
      </c>
      <c r="C172" s="1" t="s">
        <v>139</v>
      </c>
      <c r="D172" s="2" t="s">
        <v>27</v>
      </c>
      <c r="E172" s="15">
        <v>75</v>
      </c>
      <c r="F172" s="15">
        <v>2</v>
      </c>
      <c r="G172" s="15">
        <v>2</v>
      </c>
      <c r="H172" s="15">
        <v>0</v>
      </c>
      <c r="I172" s="15">
        <v>0</v>
      </c>
      <c r="J172" s="15">
        <v>9</v>
      </c>
      <c r="K172" s="15">
        <v>0</v>
      </c>
      <c r="L172" s="15">
        <v>2</v>
      </c>
      <c r="M172" s="15">
        <v>0</v>
      </c>
      <c r="N172" s="15">
        <v>0</v>
      </c>
      <c r="O172" s="15">
        <v>0</v>
      </c>
      <c r="P172" s="15">
        <v>0</v>
      </c>
      <c r="Q172" s="15">
        <v>1</v>
      </c>
      <c r="R172" s="15">
        <v>0</v>
      </c>
      <c r="S172" s="15">
        <v>0</v>
      </c>
      <c r="T172" s="15">
        <v>0</v>
      </c>
      <c r="U172" s="15">
        <v>0</v>
      </c>
      <c r="V172" s="15">
        <v>2</v>
      </c>
      <c r="W172" s="15">
        <v>0</v>
      </c>
      <c r="X172" s="15">
        <v>0</v>
      </c>
      <c r="Y172" s="15">
        <v>0</v>
      </c>
      <c r="Z172" s="15">
        <v>3</v>
      </c>
      <c r="AA172" s="3">
        <v>96</v>
      </c>
      <c r="AC172" s="31"/>
      <c r="AD172" s="31"/>
    </row>
    <row r="173" spans="1:30" x14ac:dyDescent="0.2">
      <c r="A173" s="9">
        <v>170</v>
      </c>
      <c r="B173" s="2" t="s">
        <v>138</v>
      </c>
      <c r="D173" s="2" t="s">
        <v>28</v>
      </c>
      <c r="E173" s="15">
        <v>155219463</v>
      </c>
      <c r="F173" s="15">
        <v>68490</v>
      </c>
      <c r="G173" s="15">
        <v>21400</v>
      </c>
      <c r="H173" s="15">
        <v>0</v>
      </c>
      <c r="I173" s="15">
        <v>0</v>
      </c>
      <c r="J173" s="15">
        <v>16193080</v>
      </c>
      <c r="K173" s="15">
        <v>0</v>
      </c>
      <c r="L173" s="15">
        <v>900000</v>
      </c>
      <c r="M173" s="15">
        <v>0</v>
      </c>
      <c r="N173" s="15">
        <v>0</v>
      </c>
      <c r="O173" s="15">
        <v>0</v>
      </c>
      <c r="P173" s="15">
        <v>0</v>
      </c>
      <c r="Q173" s="15">
        <v>1810608</v>
      </c>
      <c r="R173" s="15">
        <v>0</v>
      </c>
      <c r="S173" s="15">
        <v>0</v>
      </c>
      <c r="T173" s="15">
        <v>0</v>
      </c>
      <c r="U173" s="15">
        <v>0</v>
      </c>
      <c r="V173" s="15">
        <v>22149</v>
      </c>
      <c r="W173" s="15">
        <v>0</v>
      </c>
      <c r="X173" s="15">
        <v>0</v>
      </c>
      <c r="Y173" s="15">
        <v>0</v>
      </c>
      <c r="Z173" s="15">
        <v>147310</v>
      </c>
      <c r="AA173" s="3">
        <v>174382500</v>
      </c>
      <c r="AC173" s="31"/>
      <c r="AD173" s="31"/>
    </row>
    <row r="174" spans="1:30" x14ac:dyDescent="0.2">
      <c r="A174" s="9">
        <v>171</v>
      </c>
      <c r="B174" s="2" t="s">
        <v>138</v>
      </c>
      <c r="D174" s="2" t="s">
        <v>29</v>
      </c>
      <c r="E174" s="15">
        <v>110005240</v>
      </c>
      <c r="F174" s="15">
        <v>68490</v>
      </c>
      <c r="G174" s="15">
        <v>7900</v>
      </c>
      <c r="H174" s="15">
        <v>0</v>
      </c>
      <c r="I174" s="15">
        <v>0</v>
      </c>
      <c r="J174" s="15">
        <v>69000</v>
      </c>
      <c r="K174" s="15">
        <v>0</v>
      </c>
      <c r="L174" s="15">
        <v>5728</v>
      </c>
      <c r="M174" s="15">
        <v>0</v>
      </c>
      <c r="N174" s="15">
        <v>0</v>
      </c>
      <c r="O174" s="15">
        <v>0</v>
      </c>
      <c r="P174" s="15">
        <v>0</v>
      </c>
      <c r="Q174" s="15">
        <v>176682</v>
      </c>
      <c r="R174" s="15">
        <v>0</v>
      </c>
      <c r="S174" s="15">
        <v>0</v>
      </c>
      <c r="T174" s="15">
        <v>0</v>
      </c>
      <c r="U174" s="15">
        <v>0</v>
      </c>
      <c r="V174" s="15">
        <v>19514</v>
      </c>
      <c r="W174" s="15">
        <v>0</v>
      </c>
      <c r="X174" s="15">
        <v>0</v>
      </c>
      <c r="Y174" s="15">
        <v>0</v>
      </c>
      <c r="Z174" s="15">
        <v>0</v>
      </c>
      <c r="AA174" s="3">
        <v>110352554</v>
      </c>
      <c r="AC174" s="31"/>
      <c r="AD174" s="31"/>
    </row>
    <row r="175" spans="1:30" s="12" customFormat="1" ht="25.5" x14ac:dyDescent="0.2">
      <c r="A175" s="9">
        <v>172</v>
      </c>
      <c r="B175" s="2"/>
      <c r="C175" s="10" t="s">
        <v>140</v>
      </c>
      <c r="D175" s="11" t="s">
        <v>27</v>
      </c>
      <c r="E175" s="3">
        <f t="shared" ref="E175:Z177" si="5">E178+E181+E184+E187+E190+E193+E196+E199+E202+E205+E208+E211+E214+E217+E220+E223+E226+E229+E232+E235+E238</f>
        <v>45</v>
      </c>
      <c r="F175" s="3">
        <f t="shared" si="5"/>
        <v>0</v>
      </c>
      <c r="G175" s="3">
        <f t="shared" si="5"/>
        <v>3</v>
      </c>
      <c r="H175" s="3">
        <f t="shared" si="5"/>
        <v>0</v>
      </c>
      <c r="I175" s="3">
        <f t="shared" si="5"/>
        <v>0</v>
      </c>
      <c r="J175" s="3">
        <f t="shared" si="5"/>
        <v>0</v>
      </c>
      <c r="K175" s="3">
        <f t="shared" si="5"/>
        <v>0</v>
      </c>
      <c r="L175" s="3">
        <f t="shared" si="5"/>
        <v>0</v>
      </c>
      <c r="M175" s="3">
        <f t="shared" si="5"/>
        <v>0</v>
      </c>
      <c r="N175" s="3">
        <f t="shared" si="5"/>
        <v>0</v>
      </c>
      <c r="O175" s="3">
        <f t="shared" si="5"/>
        <v>0</v>
      </c>
      <c r="P175" s="3">
        <f t="shared" si="5"/>
        <v>0</v>
      </c>
      <c r="Q175" s="3">
        <f t="shared" si="5"/>
        <v>0</v>
      </c>
      <c r="R175" s="3">
        <f t="shared" si="5"/>
        <v>0</v>
      </c>
      <c r="S175" s="3">
        <f t="shared" si="5"/>
        <v>0</v>
      </c>
      <c r="T175" s="3">
        <f t="shared" si="5"/>
        <v>0</v>
      </c>
      <c r="U175" s="3">
        <f t="shared" si="5"/>
        <v>0</v>
      </c>
      <c r="V175" s="3">
        <f t="shared" si="5"/>
        <v>0</v>
      </c>
      <c r="W175" s="3">
        <f t="shared" si="5"/>
        <v>0</v>
      </c>
      <c r="X175" s="3">
        <f t="shared" si="5"/>
        <v>0</v>
      </c>
      <c r="Y175" s="3">
        <f t="shared" si="5"/>
        <v>0</v>
      </c>
      <c r="Z175" s="3">
        <f t="shared" si="5"/>
        <v>0</v>
      </c>
      <c r="AA175" s="3">
        <f t="shared" si="4"/>
        <v>48</v>
      </c>
      <c r="AC175" s="31"/>
      <c r="AD175" s="31"/>
    </row>
    <row r="176" spans="1:30" s="12" customFormat="1" ht="15.75" customHeight="1" x14ac:dyDescent="0.2">
      <c r="A176" s="9">
        <v>173</v>
      </c>
      <c r="B176" s="11"/>
      <c r="C176" s="10"/>
      <c r="D176" s="11" t="s">
        <v>28</v>
      </c>
      <c r="E176" s="3">
        <f t="shared" si="5"/>
        <v>5328533</v>
      </c>
      <c r="F176" s="3">
        <f t="shared" si="5"/>
        <v>0</v>
      </c>
      <c r="G176" s="3">
        <f t="shared" si="5"/>
        <v>73388</v>
      </c>
      <c r="H176" s="3">
        <f t="shared" si="5"/>
        <v>0</v>
      </c>
      <c r="I176" s="3">
        <f t="shared" si="5"/>
        <v>0</v>
      </c>
      <c r="J176" s="3">
        <f t="shared" si="5"/>
        <v>0</v>
      </c>
      <c r="K176" s="3">
        <f t="shared" si="5"/>
        <v>0</v>
      </c>
      <c r="L176" s="3">
        <f t="shared" si="5"/>
        <v>0</v>
      </c>
      <c r="M176" s="3">
        <f t="shared" si="5"/>
        <v>0</v>
      </c>
      <c r="N176" s="3">
        <f t="shared" si="5"/>
        <v>0</v>
      </c>
      <c r="O176" s="3">
        <f t="shared" si="5"/>
        <v>0</v>
      </c>
      <c r="P176" s="3">
        <f t="shared" si="5"/>
        <v>0</v>
      </c>
      <c r="Q176" s="3">
        <f t="shared" si="5"/>
        <v>0</v>
      </c>
      <c r="R176" s="3">
        <f t="shared" si="5"/>
        <v>0</v>
      </c>
      <c r="S176" s="3">
        <f t="shared" si="5"/>
        <v>0</v>
      </c>
      <c r="T176" s="3">
        <f t="shared" si="5"/>
        <v>0</v>
      </c>
      <c r="U176" s="3">
        <f t="shared" si="5"/>
        <v>0</v>
      </c>
      <c r="V176" s="3">
        <f t="shared" si="5"/>
        <v>0</v>
      </c>
      <c r="W176" s="3">
        <f t="shared" si="5"/>
        <v>0</v>
      </c>
      <c r="X176" s="3">
        <f t="shared" si="5"/>
        <v>0</v>
      </c>
      <c r="Y176" s="3">
        <f t="shared" si="5"/>
        <v>0</v>
      </c>
      <c r="Z176" s="3">
        <f t="shared" si="5"/>
        <v>0</v>
      </c>
      <c r="AA176" s="3">
        <f t="shared" si="4"/>
        <v>5401921</v>
      </c>
      <c r="AC176" s="31"/>
      <c r="AD176" s="31"/>
    </row>
    <row r="177" spans="1:30" s="12" customFormat="1" ht="15.75" customHeight="1" x14ac:dyDescent="0.2">
      <c r="A177" s="9">
        <v>174</v>
      </c>
      <c r="B177" s="11"/>
      <c r="C177" s="10"/>
      <c r="D177" s="11" t="s">
        <v>29</v>
      </c>
      <c r="E177" s="3">
        <f t="shared" si="5"/>
        <v>376631</v>
      </c>
      <c r="F177" s="3">
        <f t="shared" si="5"/>
        <v>0</v>
      </c>
      <c r="G177" s="3">
        <f t="shared" si="5"/>
        <v>58538</v>
      </c>
      <c r="H177" s="3">
        <f t="shared" si="5"/>
        <v>0</v>
      </c>
      <c r="I177" s="3">
        <f t="shared" si="5"/>
        <v>0</v>
      </c>
      <c r="J177" s="3">
        <f t="shared" si="5"/>
        <v>0</v>
      </c>
      <c r="K177" s="3">
        <f t="shared" si="5"/>
        <v>0</v>
      </c>
      <c r="L177" s="3">
        <f t="shared" si="5"/>
        <v>0</v>
      </c>
      <c r="M177" s="3">
        <f t="shared" si="5"/>
        <v>0</v>
      </c>
      <c r="N177" s="3">
        <f t="shared" si="5"/>
        <v>0</v>
      </c>
      <c r="O177" s="3">
        <f t="shared" si="5"/>
        <v>0</v>
      </c>
      <c r="P177" s="3">
        <f t="shared" si="5"/>
        <v>0</v>
      </c>
      <c r="Q177" s="3">
        <f t="shared" si="5"/>
        <v>0</v>
      </c>
      <c r="R177" s="3">
        <f t="shared" si="5"/>
        <v>0</v>
      </c>
      <c r="S177" s="3">
        <f t="shared" si="5"/>
        <v>0</v>
      </c>
      <c r="T177" s="3">
        <f t="shared" si="5"/>
        <v>0</v>
      </c>
      <c r="U177" s="3">
        <f t="shared" si="5"/>
        <v>0</v>
      </c>
      <c r="V177" s="3">
        <f t="shared" si="5"/>
        <v>0</v>
      </c>
      <c r="W177" s="3">
        <f t="shared" si="5"/>
        <v>0</v>
      </c>
      <c r="X177" s="3">
        <f t="shared" si="5"/>
        <v>0</v>
      </c>
      <c r="Y177" s="3">
        <f t="shared" si="5"/>
        <v>0</v>
      </c>
      <c r="Z177" s="3">
        <f t="shared" si="5"/>
        <v>0</v>
      </c>
      <c r="AA177" s="3">
        <f t="shared" si="4"/>
        <v>435169</v>
      </c>
      <c r="AC177" s="31"/>
      <c r="AD177" s="31"/>
    </row>
    <row r="178" spans="1:30" x14ac:dyDescent="0.2">
      <c r="A178" s="9">
        <v>175</v>
      </c>
      <c r="B178" s="2" t="s">
        <v>141</v>
      </c>
      <c r="C178" s="1" t="s">
        <v>142</v>
      </c>
      <c r="D178" s="2" t="s">
        <v>27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3">
        <v>0</v>
      </c>
      <c r="AC178" s="31"/>
      <c r="AD178" s="31"/>
    </row>
    <row r="179" spans="1:30" x14ac:dyDescent="0.2">
      <c r="A179" s="9">
        <v>176</v>
      </c>
      <c r="B179" s="2" t="s">
        <v>141</v>
      </c>
      <c r="D179" s="2" t="s">
        <v>28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3">
        <v>0</v>
      </c>
      <c r="AC179" s="31"/>
      <c r="AD179" s="31"/>
    </row>
    <row r="180" spans="1:30" x14ac:dyDescent="0.2">
      <c r="A180" s="9">
        <v>177</v>
      </c>
      <c r="B180" s="2" t="s">
        <v>141</v>
      </c>
      <c r="D180" s="2" t="s">
        <v>29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3">
        <v>0</v>
      </c>
      <c r="AC180" s="31"/>
      <c r="AD180" s="31"/>
    </row>
    <row r="181" spans="1:30" x14ac:dyDescent="0.2">
      <c r="A181" s="9">
        <v>178</v>
      </c>
      <c r="B181" s="2" t="s">
        <v>143</v>
      </c>
      <c r="C181" s="1" t="s">
        <v>144</v>
      </c>
      <c r="D181" s="2" t="s">
        <v>27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3">
        <v>0</v>
      </c>
      <c r="AC181" s="31"/>
      <c r="AD181" s="31"/>
    </row>
    <row r="182" spans="1:30" x14ac:dyDescent="0.2">
      <c r="A182" s="9">
        <v>179</v>
      </c>
      <c r="B182" s="2" t="s">
        <v>143</v>
      </c>
      <c r="D182" s="2" t="s">
        <v>28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3">
        <v>0</v>
      </c>
      <c r="AC182" s="31"/>
      <c r="AD182" s="31"/>
    </row>
    <row r="183" spans="1:30" x14ac:dyDescent="0.2">
      <c r="A183" s="9">
        <v>180</v>
      </c>
      <c r="B183" s="2" t="s">
        <v>143</v>
      </c>
      <c r="D183" s="2" t="s">
        <v>29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3">
        <v>0</v>
      </c>
      <c r="AC183" s="31"/>
      <c r="AD183" s="31"/>
    </row>
    <row r="184" spans="1:30" x14ac:dyDescent="0.2">
      <c r="A184" s="9">
        <v>181</v>
      </c>
      <c r="B184" s="2" t="s">
        <v>145</v>
      </c>
      <c r="C184" s="1" t="s">
        <v>146</v>
      </c>
      <c r="D184" s="2" t="s">
        <v>27</v>
      </c>
      <c r="E184" s="15">
        <v>2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3">
        <v>2</v>
      </c>
      <c r="AC184" s="31"/>
      <c r="AD184" s="31"/>
    </row>
    <row r="185" spans="1:30" x14ac:dyDescent="0.2">
      <c r="A185" s="9">
        <v>182</v>
      </c>
      <c r="B185" s="2" t="s">
        <v>145</v>
      </c>
      <c r="D185" s="2" t="s">
        <v>28</v>
      </c>
      <c r="E185" s="15">
        <v>50986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3">
        <v>50986</v>
      </c>
      <c r="AC185" s="31"/>
      <c r="AD185" s="31"/>
    </row>
    <row r="186" spans="1:30" x14ac:dyDescent="0.2">
      <c r="A186" s="9">
        <v>183</v>
      </c>
      <c r="B186" s="2" t="s">
        <v>145</v>
      </c>
      <c r="D186" s="2" t="s">
        <v>29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3">
        <v>0</v>
      </c>
      <c r="AC186" s="31"/>
      <c r="AD186" s="31"/>
    </row>
    <row r="187" spans="1:30" x14ac:dyDescent="0.2">
      <c r="A187" s="9">
        <v>184</v>
      </c>
      <c r="B187" s="2" t="s">
        <v>147</v>
      </c>
      <c r="C187" s="1" t="s">
        <v>148</v>
      </c>
      <c r="D187" s="2" t="s">
        <v>27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3">
        <v>0</v>
      </c>
      <c r="AC187" s="31"/>
      <c r="AD187" s="31"/>
    </row>
    <row r="188" spans="1:30" x14ac:dyDescent="0.2">
      <c r="A188" s="9">
        <v>185</v>
      </c>
      <c r="B188" s="2" t="s">
        <v>147</v>
      </c>
      <c r="D188" s="2" t="s">
        <v>28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3">
        <v>0</v>
      </c>
      <c r="AC188" s="31"/>
      <c r="AD188" s="31"/>
    </row>
    <row r="189" spans="1:30" x14ac:dyDescent="0.2">
      <c r="A189" s="9">
        <v>186</v>
      </c>
      <c r="B189" s="2" t="s">
        <v>147</v>
      </c>
      <c r="D189" s="2" t="s">
        <v>29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3">
        <v>0</v>
      </c>
      <c r="AC189" s="31"/>
      <c r="AD189" s="31"/>
    </row>
    <row r="190" spans="1:30" x14ac:dyDescent="0.2">
      <c r="A190" s="9">
        <v>187</v>
      </c>
      <c r="B190" s="2" t="s">
        <v>149</v>
      </c>
      <c r="C190" s="1" t="s">
        <v>150</v>
      </c>
      <c r="D190" s="2" t="s">
        <v>27</v>
      </c>
      <c r="E190" s="15">
        <v>3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3">
        <v>3</v>
      </c>
      <c r="AC190" s="31"/>
      <c r="AD190" s="31"/>
    </row>
    <row r="191" spans="1:30" x14ac:dyDescent="0.2">
      <c r="A191" s="9">
        <v>188</v>
      </c>
      <c r="B191" s="2" t="s">
        <v>149</v>
      </c>
      <c r="D191" s="2" t="s">
        <v>28</v>
      </c>
      <c r="E191" s="15">
        <v>50450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3">
        <v>50450</v>
      </c>
      <c r="AC191" s="31"/>
      <c r="AD191" s="31"/>
    </row>
    <row r="192" spans="1:30" x14ac:dyDescent="0.2">
      <c r="A192" s="9">
        <v>189</v>
      </c>
      <c r="B192" s="2" t="s">
        <v>149</v>
      </c>
      <c r="D192" s="2" t="s">
        <v>29</v>
      </c>
      <c r="E192" s="15">
        <v>50450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3">
        <v>50450</v>
      </c>
      <c r="AC192" s="31"/>
      <c r="AD192" s="31"/>
    </row>
    <row r="193" spans="1:30" x14ac:dyDescent="0.2">
      <c r="A193" s="9">
        <v>190</v>
      </c>
      <c r="B193" s="2" t="s">
        <v>151</v>
      </c>
      <c r="C193" s="1" t="s">
        <v>152</v>
      </c>
      <c r="D193" s="2" t="s">
        <v>27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3">
        <v>0</v>
      </c>
      <c r="AC193" s="31"/>
      <c r="AD193" s="31"/>
    </row>
    <row r="194" spans="1:30" x14ac:dyDescent="0.2">
      <c r="A194" s="9">
        <v>191</v>
      </c>
      <c r="B194" s="2" t="s">
        <v>151</v>
      </c>
      <c r="D194" s="2" t="s">
        <v>28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3">
        <v>0</v>
      </c>
      <c r="AC194" s="31"/>
      <c r="AD194" s="31"/>
    </row>
    <row r="195" spans="1:30" x14ac:dyDescent="0.2">
      <c r="A195" s="9">
        <v>192</v>
      </c>
      <c r="B195" s="2" t="s">
        <v>151</v>
      </c>
      <c r="D195" s="2" t="s">
        <v>29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3">
        <v>0</v>
      </c>
      <c r="AC195" s="31"/>
      <c r="AD195" s="31"/>
    </row>
    <row r="196" spans="1:30" x14ac:dyDescent="0.2">
      <c r="A196" s="9">
        <v>193</v>
      </c>
      <c r="B196" s="2" t="s">
        <v>153</v>
      </c>
      <c r="C196" s="1" t="s">
        <v>154</v>
      </c>
      <c r="D196" s="2" t="s">
        <v>27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3">
        <v>0</v>
      </c>
      <c r="AC196" s="31"/>
      <c r="AD196" s="31"/>
    </row>
    <row r="197" spans="1:30" x14ac:dyDescent="0.2">
      <c r="A197" s="9">
        <v>194</v>
      </c>
      <c r="B197" s="2" t="s">
        <v>153</v>
      </c>
      <c r="D197" s="2" t="s">
        <v>28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3">
        <v>0</v>
      </c>
      <c r="AC197" s="31"/>
      <c r="AD197" s="31"/>
    </row>
    <row r="198" spans="1:30" x14ac:dyDescent="0.2">
      <c r="A198" s="9">
        <v>195</v>
      </c>
      <c r="B198" s="2" t="s">
        <v>153</v>
      </c>
      <c r="D198" s="2" t="s">
        <v>29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3">
        <v>0</v>
      </c>
      <c r="AC198" s="31"/>
      <c r="AD198" s="31"/>
    </row>
    <row r="199" spans="1:30" x14ac:dyDescent="0.2">
      <c r="A199" s="9">
        <v>196</v>
      </c>
      <c r="B199" s="2" t="s">
        <v>155</v>
      </c>
      <c r="C199" s="1" t="s">
        <v>156</v>
      </c>
      <c r="D199" s="2" t="s">
        <v>27</v>
      </c>
      <c r="E199" s="15">
        <v>2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3">
        <v>2</v>
      </c>
      <c r="AC199" s="31"/>
      <c r="AD199" s="31"/>
    </row>
    <row r="200" spans="1:30" x14ac:dyDescent="0.2">
      <c r="A200" s="9">
        <v>197</v>
      </c>
      <c r="B200" s="2" t="s">
        <v>155</v>
      </c>
      <c r="D200" s="2" t="s">
        <v>28</v>
      </c>
      <c r="E200" s="15">
        <v>503486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3">
        <v>503486</v>
      </c>
      <c r="AC200" s="31"/>
      <c r="AD200" s="31"/>
    </row>
    <row r="201" spans="1:30" x14ac:dyDescent="0.2">
      <c r="A201" s="9">
        <v>198</v>
      </c>
      <c r="B201" s="2" t="s">
        <v>155</v>
      </c>
      <c r="D201" s="2" t="s">
        <v>29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3">
        <v>0</v>
      </c>
      <c r="AC201" s="31"/>
      <c r="AD201" s="31"/>
    </row>
    <row r="202" spans="1:30" x14ac:dyDescent="0.2">
      <c r="A202" s="9">
        <v>199</v>
      </c>
      <c r="B202" s="2" t="s">
        <v>157</v>
      </c>
      <c r="C202" s="1" t="s">
        <v>158</v>
      </c>
      <c r="D202" s="2" t="s">
        <v>27</v>
      </c>
      <c r="E202" s="15">
        <v>6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3">
        <v>6</v>
      </c>
      <c r="AC202" s="31"/>
      <c r="AD202" s="31"/>
    </row>
    <row r="203" spans="1:30" x14ac:dyDescent="0.2">
      <c r="A203" s="9">
        <v>200</v>
      </c>
      <c r="B203" s="2" t="s">
        <v>157</v>
      </c>
      <c r="D203" s="2" t="s">
        <v>28</v>
      </c>
      <c r="E203" s="15">
        <v>41551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3">
        <v>41551</v>
      </c>
      <c r="AC203" s="31"/>
      <c r="AD203" s="31"/>
    </row>
    <row r="204" spans="1:30" x14ac:dyDescent="0.2">
      <c r="A204" s="9">
        <v>201</v>
      </c>
      <c r="B204" s="2" t="s">
        <v>157</v>
      </c>
      <c r="D204" s="2" t="s">
        <v>29</v>
      </c>
      <c r="E204" s="15">
        <v>38027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3">
        <v>38027</v>
      </c>
      <c r="AC204" s="31"/>
      <c r="AD204" s="31"/>
    </row>
    <row r="205" spans="1:30" x14ac:dyDescent="0.2">
      <c r="A205" s="9">
        <v>202</v>
      </c>
      <c r="B205" s="2" t="s">
        <v>159</v>
      </c>
      <c r="C205" s="1" t="s">
        <v>160</v>
      </c>
      <c r="D205" s="2" t="s">
        <v>27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3">
        <v>0</v>
      </c>
      <c r="AC205" s="31"/>
      <c r="AD205" s="31"/>
    </row>
    <row r="206" spans="1:30" x14ac:dyDescent="0.2">
      <c r="A206" s="9">
        <v>203</v>
      </c>
      <c r="B206" s="2" t="s">
        <v>159</v>
      </c>
      <c r="D206" s="2" t="s">
        <v>28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3">
        <v>0</v>
      </c>
      <c r="AC206" s="31"/>
      <c r="AD206" s="31"/>
    </row>
    <row r="207" spans="1:30" x14ac:dyDescent="0.2">
      <c r="A207" s="9">
        <v>204</v>
      </c>
      <c r="B207" s="2" t="s">
        <v>159</v>
      </c>
      <c r="D207" s="2" t="s">
        <v>29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3">
        <v>0</v>
      </c>
      <c r="AC207" s="31"/>
      <c r="AD207" s="31"/>
    </row>
    <row r="208" spans="1:30" x14ac:dyDescent="0.2">
      <c r="A208" s="9">
        <v>205</v>
      </c>
      <c r="B208" s="2" t="s">
        <v>161</v>
      </c>
      <c r="C208" s="1" t="s">
        <v>162</v>
      </c>
      <c r="D208" s="2" t="s">
        <v>27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3">
        <v>0</v>
      </c>
      <c r="AC208" s="31"/>
      <c r="AD208" s="31"/>
    </row>
    <row r="209" spans="1:30" x14ac:dyDescent="0.2">
      <c r="A209" s="9">
        <v>206</v>
      </c>
      <c r="B209" s="2" t="s">
        <v>161</v>
      </c>
      <c r="D209" s="2" t="s">
        <v>28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3">
        <v>0</v>
      </c>
      <c r="AC209" s="31"/>
      <c r="AD209" s="31"/>
    </row>
    <row r="210" spans="1:30" x14ac:dyDescent="0.2">
      <c r="A210" s="9">
        <v>207</v>
      </c>
      <c r="B210" s="2" t="s">
        <v>161</v>
      </c>
      <c r="D210" s="2" t="s">
        <v>29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3">
        <v>0</v>
      </c>
      <c r="AC210" s="31"/>
      <c r="AD210" s="31"/>
    </row>
    <row r="211" spans="1:30" x14ac:dyDescent="0.2">
      <c r="A211" s="9">
        <v>208</v>
      </c>
      <c r="B211" s="2" t="s">
        <v>163</v>
      </c>
      <c r="C211" s="1" t="s">
        <v>164</v>
      </c>
      <c r="D211" s="2" t="s">
        <v>27</v>
      </c>
      <c r="E211" s="15">
        <v>0</v>
      </c>
      <c r="F211" s="15">
        <v>0</v>
      </c>
      <c r="G211" s="15">
        <v>2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3">
        <v>2</v>
      </c>
      <c r="AC211" s="31"/>
      <c r="AD211" s="31"/>
    </row>
    <row r="212" spans="1:30" x14ac:dyDescent="0.2">
      <c r="A212" s="9">
        <v>209</v>
      </c>
      <c r="B212" s="2" t="s">
        <v>163</v>
      </c>
      <c r="D212" s="2" t="s">
        <v>28</v>
      </c>
      <c r="E212" s="15">
        <v>0</v>
      </c>
      <c r="F212" s="15">
        <v>0</v>
      </c>
      <c r="G212" s="15">
        <v>23800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3">
        <v>23800</v>
      </c>
      <c r="AC212" s="31"/>
      <c r="AD212" s="31"/>
    </row>
    <row r="213" spans="1:30" x14ac:dyDescent="0.2">
      <c r="A213" s="9">
        <v>210</v>
      </c>
      <c r="B213" s="2" t="s">
        <v>163</v>
      </c>
      <c r="D213" s="2" t="s">
        <v>29</v>
      </c>
      <c r="E213" s="15">
        <v>0</v>
      </c>
      <c r="F213" s="15">
        <v>0</v>
      </c>
      <c r="G213" s="15">
        <v>8950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3">
        <v>8950</v>
      </c>
      <c r="AC213" s="31"/>
      <c r="AD213" s="31"/>
    </row>
    <row r="214" spans="1:30" x14ac:dyDescent="0.2">
      <c r="A214" s="9">
        <v>211</v>
      </c>
      <c r="B214" s="2" t="s">
        <v>165</v>
      </c>
      <c r="C214" s="1" t="s">
        <v>166</v>
      </c>
      <c r="D214" s="2" t="s">
        <v>27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3">
        <v>0</v>
      </c>
      <c r="AC214" s="31"/>
      <c r="AD214" s="31"/>
    </row>
    <row r="215" spans="1:30" x14ac:dyDescent="0.2">
      <c r="A215" s="9">
        <v>212</v>
      </c>
      <c r="B215" s="2" t="s">
        <v>165</v>
      </c>
      <c r="D215" s="2" t="s">
        <v>28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3">
        <v>0</v>
      </c>
      <c r="AC215" s="31"/>
      <c r="AD215" s="31"/>
    </row>
    <row r="216" spans="1:30" x14ac:dyDescent="0.2">
      <c r="A216" s="9">
        <v>213</v>
      </c>
      <c r="B216" s="2" t="s">
        <v>165</v>
      </c>
      <c r="D216" s="2" t="s">
        <v>29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3">
        <v>0</v>
      </c>
      <c r="AC216" s="31"/>
      <c r="AD216" s="31"/>
    </row>
    <row r="217" spans="1:30" x14ac:dyDescent="0.2">
      <c r="A217" s="9">
        <v>214</v>
      </c>
      <c r="B217" s="2" t="s">
        <v>167</v>
      </c>
      <c r="C217" s="1" t="s">
        <v>168</v>
      </c>
      <c r="D217" s="2" t="s">
        <v>27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3">
        <v>0</v>
      </c>
      <c r="AC217" s="31"/>
      <c r="AD217" s="31"/>
    </row>
    <row r="218" spans="1:30" x14ac:dyDescent="0.2">
      <c r="A218" s="9">
        <v>215</v>
      </c>
      <c r="B218" s="2" t="s">
        <v>167</v>
      </c>
      <c r="D218" s="2" t="s">
        <v>28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3">
        <v>0</v>
      </c>
      <c r="AC218" s="31"/>
      <c r="AD218" s="31"/>
    </row>
    <row r="219" spans="1:30" x14ac:dyDescent="0.2">
      <c r="A219" s="9">
        <v>216</v>
      </c>
      <c r="B219" s="2" t="s">
        <v>167</v>
      </c>
      <c r="D219" s="2" t="s">
        <v>29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3">
        <v>0</v>
      </c>
      <c r="AC219" s="31"/>
      <c r="AD219" s="31"/>
    </row>
    <row r="220" spans="1:30" x14ac:dyDescent="0.2">
      <c r="A220" s="9">
        <v>217</v>
      </c>
      <c r="B220" s="2" t="s">
        <v>169</v>
      </c>
      <c r="C220" s="1" t="s">
        <v>170</v>
      </c>
      <c r="D220" s="2" t="s">
        <v>27</v>
      </c>
      <c r="E220" s="15">
        <v>3</v>
      </c>
      <c r="F220" s="15">
        <v>0</v>
      </c>
      <c r="G220" s="15">
        <v>1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3">
        <v>4</v>
      </c>
      <c r="AC220" s="31"/>
      <c r="AD220" s="31"/>
    </row>
    <row r="221" spans="1:30" x14ac:dyDescent="0.2">
      <c r="A221" s="9">
        <v>218</v>
      </c>
      <c r="B221" s="2" t="s">
        <v>169</v>
      </c>
      <c r="D221" s="2" t="s">
        <v>28</v>
      </c>
      <c r="E221" s="15">
        <v>1765967</v>
      </c>
      <c r="F221" s="15">
        <v>0</v>
      </c>
      <c r="G221" s="15">
        <v>49588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3">
        <v>1815555</v>
      </c>
      <c r="AC221" s="31"/>
      <c r="AD221" s="31"/>
    </row>
    <row r="222" spans="1:30" x14ac:dyDescent="0.2">
      <c r="A222" s="9">
        <v>219</v>
      </c>
      <c r="B222" s="2" t="s">
        <v>169</v>
      </c>
      <c r="D222" s="2" t="s">
        <v>29</v>
      </c>
      <c r="E222" s="15">
        <v>963</v>
      </c>
      <c r="F222" s="15">
        <v>0</v>
      </c>
      <c r="G222" s="15">
        <v>49588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3">
        <v>50551</v>
      </c>
      <c r="AC222" s="31"/>
      <c r="AD222" s="31"/>
    </row>
    <row r="223" spans="1:30" x14ac:dyDescent="0.2">
      <c r="A223" s="9">
        <v>220</v>
      </c>
      <c r="B223" s="2" t="s">
        <v>171</v>
      </c>
      <c r="C223" s="1" t="s">
        <v>172</v>
      </c>
      <c r="D223" s="2" t="s">
        <v>27</v>
      </c>
      <c r="E223" s="15">
        <v>2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3">
        <v>2</v>
      </c>
      <c r="AC223" s="31"/>
      <c r="AD223" s="31"/>
    </row>
    <row r="224" spans="1:30" x14ac:dyDescent="0.2">
      <c r="A224" s="9">
        <v>221</v>
      </c>
      <c r="B224" s="2" t="s">
        <v>171</v>
      </c>
      <c r="D224" s="2" t="s">
        <v>28</v>
      </c>
      <c r="E224" s="15">
        <v>63653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3">
        <v>63653</v>
      </c>
      <c r="AC224" s="31"/>
      <c r="AD224" s="31"/>
    </row>
    <row r="225" spans="1:30" x14ac:dyDescent="0.2">
      <c r="A225" s="9">
        <v>222</v>
      </c>
      <c r="B225" s="2" t="s">
        <v>171</v>
      </c>
      <c r="D225" s="2" t="s">
        <v>29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3">
        <v>0</v>
      </c>
      <c r="AC225" s="31"/>
      <c r="AD225" s="31"/>
    </row>
    <row r="226" spans="1:30" x14ac:dyDescent="0.2">
      <c r="A226" s="9">
        <v>223</v>
      </c>
      <c r="B226" s="2" t="s">
        <v>173</v>
      </c>
      <c r="C226" s="1" t="s">
        <v>174</v>
      </c>
      <c r="D226" s="2" t="s">
        <v>27</v>
      </c>
      <c r="E226" s="15">
        <v>19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3">
        <v>19</v>
      </c>
      <c r="AC226" s="31"/>
      <c r="AD226" s="31"/>
    </row>
    <row r="227" spans="1:30" x14ac:dyDescent="0.2">
      <c r="A227" s="9">
        <v>224</v>
      </c>
      <c r="B227" s="2" t="s">
        <v>173</v>
      </c>
      <c r="D227" s="2" t="s">
        <v>28</v>
      </c>
      <c r="E227" s="15">
        <v>2795028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3">
        <v>2795028</v>
      </c>
      <c r="AC227" s="31"/>
      <c r="AD227" s="31"/>
    </row>
    <row r="228" spans="1:30" x14ac:dyDescent="0.2">
      <c r="A228" s="9">
        <v>225</v>
      </c>
      <c r="B228" s="2" t="s">
        <v>175</v>
      </c>
      <c r="D228" s="2" t="s">
        <v>29</v>
      </c>
      <c r="E228" s="15">
        <v>280444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3">
        <v>280444</v>
      </c>
      <c r="AC228" s="31"/>
      <c r="AD228" s="31"/>
    </row>
    <row r="229" spans="1:30" x14ac:dyDescent="0.2">
      <c r="A229" s="9">
        <v>226</v>
      </c>
      <c r="B229" s="2" t="s">
        <v>176</v>
      </c>
      <c r="C229" s="1" t="s">
        <v>177</v>
      </c>
      <c r="D229" s="2" t="s">
        <v>27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3">
        <v>0</v>
      </c>
      <c r="AC229" s="31"/>
      <c r="AD229" s="31"/>
    </row>
    <row r="230" spans="1:30" x14ac:dyDescent="0.2">
      <c r="A230" s="9">
        <v>227</v>
      </c>
      <c r="B230" s="2" t="s">
        <v>176</v>
      </c>
      <c r="D230" s="2" t="s">
        <v>28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3">
        <v>0</v>
      </c>
      <c r="AC230" s="31"/>
      <c r="AD230" s="31"/>
    </row>
    <row r="231" spans="1:30" x14ac:dyDescent="0.2">
      <c r="A231" s="9">
        <v>228</v>
      </c>
      <c r="B231" s="2" t="s">
        <v>176</v>
      </c>
      <c r="D231" s="2" t="s">
        <v>29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3">
        <v>0</v>
      </c>
      <c r="AC231" s="31"/>
      <c r="AD231" s="31"/>
    </row>
    <row r="232" spans="1:30" x14ac:dyDescent="0.2">
      <c r="A232" s="9">
        <v>229</v>
      </c>
      <c r="B232" s="2" t="s">
        <v>178</v>
      </c>
      <c r="C232" s="1" t="s">
        <v>179</v>
      </c>
      <c r="D232" s="2" t="s">
        <v>27</v>
      </c>
      <c r="E232" s="15">
        <v>4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3">
        <v>4</v>
      </c>
      <c r="AC232" s="31"/>
      <c r="AD232" s="31"/>
    </row>
    <row r="233" spans="1:30" x14ac:dyDescent="0.2">
      <c r="A233" s="9">
        <v>230</v>
      </c>
      <c r="B233" s="2" t="s">
        <v>178</v>
      </c>
      <c r="D233" s="2" t="s">
        <v>28</v>
      </c>
      <c r="E233" s="15">
        <v>55262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3">
        <v>55262</v>
      </c>
      <c r="AC233" s="31"/>
      <c r="AD233" s="31"/>
    </row>
    <row r="234" spans="1:30" x14ac:dyDescent="0.2">
      <c r="A234" s="9">
        <v>231</v>
      </c>
      <c r="B234" s="2" t="s">
        <v>178</v>
      </c>
      <c r="D234" s="2" t="s">
        <v>29</v>
      </c>
      <c r="E234" s="15">
        <v>6747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3">
        <v>6747</v>
      </c>
      <c r="AC234" s="31"/>
      <c r="AD234" s="31"/>
    </row>
    <row r="235" spans="1:30" x14ac:dyDescent="0.2">
      <c r="A235" s="9">
        <v>232</v>
      </c>
      <c r="B235" s="2" t="s">
        <v>180</v>
      </c>
      <c r="C235" s="1" t="s">
        <v>181</v>
      </c>
      <c r="D235" s="2" t="s">
        <v>27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3">
        <v>0</v>
      </c>
      <c r="AC235" s="31"/>
      <c r="AD235" s="31"/>
    </row>
    <row r="236" spans="1:30" x14ac:dyDescent="0.2">
      <c r="A236" s="9">
        <v>233</v>
      </c>
      <c r="B236" s="2" t="s">
        <v>180</v>
      </c>
      <c r="D236" s="2" t="s">
        <v>28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3">
        <v>0</v>
      </c>
      <c r="AC236" s="31"/>
      <c r="AD236" s="31"/>
    </row>
    <row r="237" spans="1:30" x14ac:dyDescent="0.2">
      <c r="A237" s="9">
        <v>234</v>
      </c>
      <c r="B237" s="2" t="s">
        <v>180</v>
      </c>
      <c r="D237" s="2" t="s">
        <v>29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3">
        <v>0</v>
      </c>
      <c r="AC237" s="31"/>
      <c r="AD237" s="31"/>
    </row>
    <row r="238" spans="1:30" x14ac:dyDescent="0.2">
      <c r="A238" s="9">
        <v>235</v>
      </c>
      <c r="B238" s="2" t="s">
        <v>182</v>
      </c>
      <c r="C238" s="1" t="s">
        <v>183</v>
      </c>
      <c r="D238" s="2" t="s">
        <v>27</v>
      </c>
      <c r="E238" s="15">
        <v>4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3">
        <v>4</v>
      </c>
      <c r="AC238" s="31"/>
      <c r="AD238" s="31"/>
    </row>
    <row r="239" spans="1:30" x14ac:dyDescent="0.2">
      <c r="A239" s="9">
        <v>236</v>
      </c>
      <c r="B239" s="2" t="s">
        <v>182</v>
      </c>
      <c r="D239" s="2" t="s">
        <v>28</v>
      </c>
      <c r="E239" s="15">
        <v>2150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3">
        <v>2150</v>
      </c>
      <c r="AC239" s="31"/>
      <c r="AD239" s="31"/>
    </row>
    <row r="240" spans="1:30" x14ac:dyDescent="0.2">
      <c r="A240" s="9">
        <v>237</v>
      </c>
      <c r="B240" s="2" t="s">
        <v>182</v>
      </c>
      <c r="D240" s="2" t="s">
        <v>29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3">
        <v>0</v>
      </c>
      <c r="AC240" s="31"/>
      <c r="AD240" s="31"/>
    </row>
    <row r="241" spans="1:30" s="12" customFormat="1" x14ac:dyDescent="0.2">
      <c r="A241" s="9">
        <v>238</v>
      </c>
      <c r="B241" s="2"/>
      <c r="C241" s="10" t="s">
        <v>184</v>
      </c>
      <c r="D241" s="11" t="s">
        <v>27</v>
      </c>
      <c r="E241" s="3">
        <f t="shared" ref="E241:Z243" si="6">E244+E247+E250+E253+E256+E259+E262+E265+E268+E271+E274+E277</f>
        <v>84</v>
      </c>
      <c r="F241" s="3">
        <f t="shared" si="6"/>
        <v>0</v>
      </c>
      <c r="G241" s="3">
        <f t="shared" si="6"/>
        <v>9</v>
      </c>
      <c r="H241" s="3">
        <f t="shared" si="6"/>
        <v>0</v>
      </c>
      <c r="I241" s="3">
        <f t="shared" si="6"/>
        <v>0</v>
      </c>
      <c r="J241" s="3">
        <f t="shared" si="6"/>
        <v>3</v>
      </c>
      <c r="K241" s="3">
        <f t="shared" si="6"/>
        <v>0</v>
      </c>
      <c r="L241" s="3">
        <f t="shared" si="6"/>
        <v>1</v>
      </c>
      <c r="M241" s="3">
        <f t="shared" si="6"/>
        <v>0</v>
      </c>
      <c r="N241" s="3">
        <f t="shared" si="6"/>
        <v>0</v>
      </c>
      <c r="O241" s="3">
        <f t="shared" si="6"/>
        <v>0</v>
      </c>
      <c r="P241" s="3">
        <f t="shared" si="6"/>
        <v>0</v>
      </c>
      <c r="Q241" s="3">
        <f t="shared" si="6"/>
        <v>0</v>
      </c>
      <c r="R241" s="3">
        <f t="shared" si="6"/>
        <v>0</v>
      </c>
      <c r="S241" s="3">
        <f t="shared" si="6"/>
        <v>0</v>
      </c>
      <c r="T241" s="3">
        <f t="shared" si="6"/>
        <v>0</v>
      </c>
      <c r="U241" s="3">
        <f t="shared" si="6"/>
        <v>0</v>
      </c>
      <c r="V241" s="3">
        <f t="shared" si="6"/>
        <v>24</v>
      </c>
      <c r="W241" s="3">
        <f t="shared" si="6"/>
        <v>0</v>
      </c>
      <c r="X241" s="3">
        <f t="shared" si="6"/>
        <v>0</v>
      </c>
      <c r="Y241" s="3">
        <f t="shared" si="6"/>
        <v>0</v>
      </c>
      <c r="Z241" s="3">
        <f t="shared" si="6"/>
        <v>0</v>
      </c>
      <c r="AA241" s="3">
        <f t="shared" ref="AA241:AA243" si="7">SUM(E241:Z241)</f>
        <v>121</v>
      </c>
      <c r="AC241" s="31"/>
      <c r="AD241" s="31"/>
    </row>
    <row r="242" spans="1:30" s="12" customFormat="1" x14ac:dyDescent="0.2">
      <c r="A242" s="9">
        <v>239</v>
      </c>
      <c r="B242" s="11"/>
      <c r="C242" s="10"/>
      <c r="D242" s="11" t="s">
        <v>28</v>
      </c>
      <c r="E242" s="3">
        <f t="shared" si="6"/>
        <v>21033035</v>
      </c>
      <c r="F242" s="3">
        <f t="shared" si="6"/>
        <v>0</v>
      </c>
      <c r="G242" s="3">
        <f t="shared" si="6"/>
        <v>79319</v>
      </c>
      <c r="H242" s="3">
        <f t="shared" si="6"/>
        <v>0</v>
      </c>
      <c r="I242" s="3">
        <f t="shared" si="6"/>
        <v>0</v>
      </c>
      <c r="J242" s="3">
        <f t="shared" si="6"/>
        <v>125361</v>
      </c>
      <c r="K242" s="3">
        <f t="shared" si="6"/>
        <v>0</v>
      </c>
      <c r="L242" s="3">
        <f t="shared" si="6"/>
        <v>44000</v>
      </c>
      <c r="M242" s="3">
        <f t="shared" si="6"/>
        <v>0</v>
      </c>
      <c r="N242" s="3">
        <f t="shared" si="6"/>
        <v>0</v>
      </c>
      <c r="O242" s="3">
        <f t="shared" si="6"/>
        <v>0</v>
      </c>
      <c r="P242" s="3">
        <f t="shared" si="6"/>
        <v>0</v>
      </c>
      <c r="Q242" s="3">
        <f t="shared" si="6"/>
        <v>0</v>
      </c>
      <c r="R242" s="3">
        <f t="shared" si="6"/>
        <v>0</v>
      </c>
      <c r="S242" s="3">
        <f t="shared" si="6"/>
        <v>0</v>
      </c>
      <c r="T242" s="3">
        <f t="shared" si="6"/>
        <v>0</v>
      </c>
      <c r="U242" s="3">
        <f t="shared" si="6"/>
        <v>0</v>
      </c>
      <c r="V242" s="3">
        <f t="shared" si="6"/>
        <v>153183</v>
      </c>
      <c r="W242" s="3">
        <f t="shared" si="6"/>
        <v>0</v>
      </c>
      <c r="X242" s="3">
        <f t="shared" si="6"/>
        <v>0</v>
      </c>
      <c r="Y242" s="3">
        <f t="shared" si="6"/>
        <v>0</v>
      </c>
      <c r="Z242" s="3">
        <f t="shared" si="6"/>
        <v>0</v>
      </c>
      <c r="AA242" s="3">
        <f t="shared" si="7"/>
        <v>21434898</v>
      </c>
      <c r="AC242" s="31"/>
      <c r="AD242" s="31"/>
    </row>
    <row r="243" spans="1:30" s="12" customFormat="1" x14ac:dyDescent="0.2">
      <c r="A243" s="9">
        <v>240</v>
      </c>
      <c r="B243" s="11"/>
      <c r="C243" s="10"/>
      <c r="D243" s="11" t="s">
        <v>29</v>
      </c>
      <c r="E243" s="3">
        <f t="shared" si="6"/>
        <v>8095528</v>
      </c>
      <c r="F243" s="3">
        <f t="shared" si="6"/>
        <v>0</v>
      </c>
      <c r="G243" s="3">
        <f t="shared" si="6"/>
        <v>20406</v>
      </c>
      <c r="H243" s="3">
        <f t="shared" si="6"/>
        <v>0</v>
      </c>
      <c r="I243" s="3">
        <f t="shared" si="6"/>
        <v>0</v>
      </c>
      <c r="J243" s="3">
        <f t="shared" si="6"/>
        <v>120381</v>
      </c>
      <c r="K243" s="3">
        <f t="shared" si="6"/>
        <v>0</v>
      </c>
      <c r="L243" s="3">
        <f t="shared" si="6"/>
        <v>44000</v>
      </c>
      <c r="M243" s="3">
        <f t="shared" si="6"/>
        <v>0</v>
      </c>
      <c r="N243" s="3">
        <f t="shared" si="6"/>
        <v>0</v>
      </c>
      <c r="O243" s="3">
        <f t="shared" si="6"/>
        <v>0</v>
      </c>
      <c r="P243" s="3">
        <f t="shared" si="6"/>
        <v>0</v>
      </c>
      <c r="Q243" s="3">
        <f t="shared" si="6"/>
        <v>0</v>
      </c>
      <c r="R243" s="3">
        <f t="shared" si="6"/>
        <v>0</v>
      </c>
      <c r="S243" s="3">
        <f t="shared" si="6"/>
        <v>0</v>
      </c>
      <c r="T243" s="3">
        <f t="shared" si="6"/>
        <v>0</v>
      </c>
      <c r="U243" s="3">
        <f t="shared" si="6"/>
        <v>0</v>
      </c>
      <c r="V243" s="3">
        <f t="shared" si="6"/>
        <v>153183</v>
      </c>
      <c r="W243" s="3">
        <f t="shared" si="6"/>
        <v>0</v>
      </c>
      <c r="X243" s="3">
        <f t="shared" si="6"/>
        <v>0</v>
      </c>
      <c r="Y243" s="3">
        <f t="shared" si="6"/>
        <v>0</v>
      </c>
      <c r="Z243" s="3">
        <f t="shared" si="6"/>
        <v>0</v>
      </c>
      <c r="AA243" s="3">
        <f t="shared" si="7"/>
        <v>8433498</v>
      </c>
      <c r="AC243" s="31"/>
      <c r="AD243" s="31"/>
    </row>
    <row r="244" spans="1:30" x14ac:dyDescent="0.2">
      <c r="A244" s="9">
        <v>241</v>
      </c>
      <c r="B244" s="2" t="s">
        <v>185</v>
      </c>
      <c r="C244" s="1" t="s">
        <v>186</v>
      </c>
      <c r="D244" s="2" t="s">
        <v>27</v>
      </c>
      <c r="E244" s="15">
        <v>15</v>
      </c>
      <c r="F244" s="15">
        <v>0</v>
      </c>
      <c r="G244" s="15">
        <v>0</v>
      </c>
      <c r="H244" s="15">
        <v>0</v>
      </c>
      <c r="I244" s="15">
        <v>0</v>
      </c>
      <c r="J244" s="15">
        <v>1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3">
        <v>16</v>
      </c>
      <c r="AC244" s="31"/>
      <c r="AD244" s="31"/>
    </row>
    <row r="245" spans="1:30" x14ac:dyDescent="0.2">
      <c r="A245" s="9">
        <v>242</v>
      </c>
      <c r="B245" s="2" t="s">
        <v>185</v>
      </c>
      <c r="D245" s="2" t="s">
        <v>28</v>
      </c>
      <c r="E245" s="15">
        <v>1061500</v>
      </c>
      <c r="F245" s="15">
        <v>0</v>
      </c>
      <c r="G245" s="15">
        <v>0</v>
      </c>
      <c r="H245" s="15">
        <v>0</v>
      </c>
      <c r="I245" s="15">
        <v>0</v>
      </c>
      <c r="J245" s="15">
        <v>681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3">
        <v>1062181</v>
      </c>
      <c r="AC245" s="31"/>
      <c r="AD245" s="31"/>
    </row>
    <row r="246" spans="1:30" x14ac:dyDescent="0.2">
      <c r="A246" s="9">
        <v>243</v>
      </c>
      <c r="B246" s="2" t="s">
        <v>185</v>
      </c>
      <c r="D246" s="2" t="s">
        <v>29</v>
      </c>
      <c r="E246" s="15">
        <v>973356</v>
      </c>
      <c r="F246" s="15">
        <v>0</v>
      </c>
      <c r="G246" s="15">
        <v>0</v>
      </c>
      <c r="H246" s="15">
        <v>0</v>
      </c>
      <c r="I246" s="15">
        <v>0</v>
      </c>
      <c r="J246" s="15">
        <v>681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3">
        <v>974037</v>
      </c>
      <c r="AC246" s="31"/>
      <c r="AD246" s="31"/>
    </row>
    <row r="247" spans="1:30" x14ac:dyDescent="0.2">
      <c r="A247" s="9">
        <v>244</v>
      </c>
      <c r="B247" s="2" t="s">
        <v>187</v>
      </c>
      <c r="C247" s="1" t="s">
        <v>188</v>
      </c>
      <c r="D247" s="2" t="s">
        <v>27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3">
        <v>0</v>
      </c>
      <c r="AC247" s="31"/>
      <c r="AD247" s="31"/>
    </row>
    <row r="248" spans="1:30" x14ac:dyDescent="0.2">
      <c r="A248" s="9">
        <v>245</v>
      </c>
      <c r="B248" s="2" t="s">
        <v>187</v>
      </c>
      <c r="D248" s="2" t="s">
        <v>28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3">
        <v>0</v>
      </c>
      <c r="AC248" s="31"/>
      <c r="AD248" s="31"/>
    </row>
    <row r="249" spans="1:30" x14ac:dyDescent="0.2">
      <c r="A249" s="9">
        <v>246</v>
      </c>
      <c r="B249" s="2" t="s">
        <v>187</v>
      </c>
      <c r="D249" s="2" t="s">
        <v>29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3">
        <v>0</v>
      </c>
      <c r="AC249" s="31"/>
      <c r="AD249" s="31"/>
    </row>
    <row r="250" spans="1:30" x14ac:dyDescent="0.2">
      <c r="A250" s="9">
        <v>247</v>
      </c>
      <c r="B250" s="2" t="s">
        <v>189</v>
      </c>
      <c r="C250" s="1" t="s">
        <v>190</v>
      </c>
      <c r="D250" s="2" t="s">
        <v>27</v>
      </c>
      <c r="E250" s="15">
        <v>15</v>
      </c>
      <c r="F250" s="15">
        <v>0</v>
      </c>
      <c r="G250" s="15">
        <v>0</v>
      </c>
      <c r="H250" s="15">
        <v>0</v>
      </c>
      <c r="I250" s="15">
        <v>0</v>
      </c>
      <c r="J250" s="15">
        <v>2</v>
      </c>
      <c r="K250" s="15">
        <v>0</v>
      </c>
      <c r="L250" s="15">
        <v>1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9</v>
      </c>
      <c r="W250" s="15">
        <v>0</v>
      </c>
      <c r="X250" s="15">
        <v>0</v>
      </c>
      <c r="Y250" s="15">
        <v>0</v>
      </c>
      <c r="Z250" s="15">
        <v>0</v>
      </c>
      <c r="AA250" s="3">
        <v>27</v>
      </c>
      <c r="AC250" s="31"/>
      <c r="AD250" s="31"/>
    </row>
    <row r="251" spans="1:30" x14ac:dyDescent="0.2">
      <c r="A251" s="9">
        <v>248</v>
      </c>
      <c r="B251" s="2" t="s">
        <v>189</v>
      </c>
      <c r="D251" s="2" t="s">
        <v>28</v>
      </c>
      <c r="E251" s="15">
        <v>13078268</v>
      </c>
      <c r="F251" s="15">
        <v>0</v>
      </c>
      <c r="G251" s="15">
        <v>0</v>
      </c>
      <c r="H251" s="15">
        <v>0</v>
      </c>
      <c r="I251" s="15">
        <v>0</v>
      </c>
      <c r="J251" s="15">
        <v>124680</v>
      </c>
      <c r="K251" s="15">
        <v>0</v>
      </c>
      <c r="L251" s="15">
        <v>44000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48268</v>
      </c>
      <c r="W251" s="15">
        <v>0</v>
      </c>
      <c r="X251" s="15">
        <v>0</v>
      </c>
      <c r="Y251" s="15">
        <v>0</v>
      </c>
      <c r="Z251" s="15">
        <v>0</v>
      </c>
      <c r="AA251" s="3">
        <v>13295216</v>
      </c>
      <c r="AC251" s="31"/>
      <c r="AD251" s="31"/>
    </row>
    <row r="252" spans="1:30" x14ac:dyDescent="0.2">
      <c r="A252" s="9">
        <v>249</v>
      </c>
      <c r="B252" s="2" t="s">
        <v>189</v>
      </c>
      <c r="D252" s="2" t="s">
        <v>29</v>
      </c>
      <c r="E252" s="15">
        <v>1167968</v>
      </c>
      <c r="F252" s="15">
        <v>0</v>
      </c>
      <c r="G252" s="15">
        <v>0</v>
      </c>
      <c r="H252" s="15">
        <v>0</v>
      </c>
      <c r="I252" s="15">
        <v>0</v>
      </c>
      <c r="J252" s="15">
        <v>119700</v>
      </c>
      <c r="K252" s="15">
        <v>0</v>
      </c>
      <c r="L252" s="15">
        <v>44000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48268</v>
      </c>
      <c r="W252" s="15">
        <v>0</v>
      </c>
      <c r="X252" s="15">
        <v>0</v>
      </c>
      <c r="Y252" s="15">
        <v>0</v>
      </c>
      <c r="Z252" s="15">
        <v>0</v>
      </c>
      <c r="AA252" s="3">
        <v>1379936</v>
      </c>
      <c r="AC252" s="31"/>
      <c r="AD252" s="31"/>
    </row>
    <row r="253" spans="1:30" x14ac:dyDescent="0.2">
      <c r="A253" s="9">
        <v>250</v>
      </c>
      <c r="B253" s="2" t="s">
        <v>191</v>
      </c>
      <c r="C253" s="1" t="s">
        <v>192</v>
      </c>
      <c r="D253" s="2" t="s">
        <v>27</v>
      </c>
      <c r="E253" s="15">
        <v>16</v>
      </c>
      <c r="F253" s="15">
        <v>0</v>
      </c>
      <c r="G253" s="15">
        <v>3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6</v>
      </c>
      <c r="W253" s="15">
        <v>0</v>
      </c>
      <c r="X253" s="15">
        <v>0</v>
      </c>
      <c r="Y253" s="15">
        <v>0</v>
      </c>
      <c r="Z253" s="15">
        <v>0</v>
      </c>
      <c r="AA253" s="3">
        <v>25</v>
      </c>
      <c r="AC253" s="31"/>
      <c r="AD253" s="31"/>
    </row>
    <row r="254" spans="1:30" x14ac:dyDescent="0.2">
      <c r="A254" s="9">
        <v>251</v>
      </c>
      <c r="B254" s="2" t="s">
        <v>191</v>
      </c>
      <c r="D254" s="2" t="s">
        <v>28</v>
      </c>
      <c r="E254" s="15">
        <v>96352</v>
      </c>
      <c r="F254" s="15">
        <v>0</v>
      </c>
      <c r="G254" s="15">
        <v>9987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5372</v>
      </c>
      <c r="W254" s="15">
        <v>0</v>
      </c>
      <c r="X254" s="15">
        <v>0</v>
      </c>
      <c r="Y254" s="15">
        <v>0</v>
      </c>
      <c r="Z254" s="15">
        <v>0</v>
      </c>
      <c r="AA254" s="3">
        <v>111711</v>
      </c>
      <c r="AC254" s="31"/>
      <c r="AD254" s="31"/>
    </row>
    <row r="255" spans="1:30" x14ac:dyDescent="0.2">
      <c r="A255" s="9">
        <v>252</v>
      </c>
      <c r="B255" s="2" t="s">
        <v>191</v>
      </c>
      <c r="D255" s="2" t="s">
        <v>29</v>
      </c>
      <c r="E255" s="15">
        <v>89052</v>
      </c>
      <c r="F255" s="15">
        <v>0</v>
      </c>
      <c r="G255" s="15">
        <v>8998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5372</v>
      </c>
      <c r="W255" s="15">
        <v>0</v>
      </c>
      <c r="X255" s="15">
        <v>0</v>
      </c>
      <c r="Y255" s="15">
        <v>0</v>
      </c>
      <c r="Z255" s="15">
        <v>0</v>
      </c>
      <c r="AA255" s="3">
        <v>103422</v>
      </c>
      <c r="AC255" s="31"/>
      <c r="AD255" s="31"/>
    </row>
    <row r="256" spans="1:30" x14ac:dyDescent="0.2">
      <c r="A256" s="9">
        <v>253</v>
      </c>
      <c r="B256" s="2" t="s">
        <v>193</v>
      </c>
      <c r="C256" s="1" t="s">
        <v>194</v>
      </c>
      <c r="D256" s="2" t="s">
        <v>27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1</v>
      </c>
      <c r="W256" s="15">
        <v>0</v>
      </c>
      <c r="X256" s="15">
        <v>0</v>
      </c>
      <c r="Y256" s="15">
        <v>0</v>
      </c>
      <c r="Z256" s="15">
        <v>0</v>
      </c>
      <c r="AA256" s="3">
        <v>1</v>
      </c>
      <c r="AC256" s="31"/>
      <c r="AD256" s="31"/>
    </row>
    <row r="257" spans="1:30" x14ac:dyDescent="0.2">
      <c r="A257" s="9">
        <v>254</v>
      </c>
      <c r="B257" s="2" t="s">
        <v>193</v>
      </c>
      <c r="D257" s="2" t="s">
        <v>28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28093</v>
      </c>
      <c r="W257" s="15">
        <v>0</v>
      </c>
      <c r="X257" s="15">
        <v>0</v>
      </c>
      <c r="Y257" s="15">
        <v>0</v>
      </c>
      <c r="Z257" s="15">
        <v>0</v>
      </c>
      <c r="AA257" s="3">
        <v>28093</v>
      </c>
      <c r="AC257" s="31"/>
      <c r="AD257" s="31"/>
    </row>
    <row r="258" spans="1:30" x14ac:dyDescent="0.2">
      <c r="A258" s="9">
        <v>255</v>
      </c>
      <c r="B258" s="2" t="s">
        <v>193</v>
      </c>
      <c r="D258" s="2" t="s">
        <v>29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28093</v>
      </c>
      <c r="W258" s="15">
        <v>0</v>
      </c>
      <c r="X258" s="15">
        <v>0</v>
      </c>
      <c r="Y258" s="15">
        <v>0</v>
      </c>
      <c r="Z258" s="15">
        <v>0</v>
      </c>
      <c r="AA258" s="3">
        <v>28093</v>
      </c>
      <c r="AC258" s="31"/>
      <c r="AD258" s="31"/>
    </row>
    <row r="259" spans="1:30" x14ac:dyDescent="0.2">
      <c r="A259" s="9">
        <v>256</v>
      </c>
      <c r="B259" s="2" t="s">
        <v>195</v>
      </c>
      <c r="C259" s="1" t="s">
        <v>196</v>
      </c>
      <c r="D259" s="2" t="s">
        <v>27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8</v>
      </c>
      <c r="W259" s="15">
        <v>0</v>
      </c>
      <c r="X259" s="15">
        <v>0</v>
      </c>
      <c r="Y259" s="15">
        <v>0</v>
      </c>
      <c r="Z259" s="15">
        <v>0</v>
      </c>
      <c r="AA259" s="3">
        <v>8</v>
      </c>
      <c r="AC259" s="31"/>
      <c r="AD259" s="31"/>
    </row>
    <row r="260" spans="1:30" x14ac:dyDescent="0.2">
      <c r="A260" s="9">
        <v>257</v>
      </c>
      <c r="B260" s="2" t="s">
        <v>195</v>
      </c>
      <c r="D260" s="2" t="s">
        <v>28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71450</v>
      </c>
      <c r="W260" s="15">
        <v>0</v>
      </c>
      <c r="X260" s="15">
        <v>0</v>
      </c>
      <c r="Y260" s="15">
        <v>0</v>
      </c>
      <c r="Z260" s="15">
        <v>0</v>
      </c>
      <c r="AA260" s="3">
        <v>71450</v>
      </c>
      <c r="AC260" s="31"/>
      <c r="AD260" s="31"/>
    </row>
    <row r="261" spans="1:30" x14ac:dyDescent="0.2">
      <c r="A261" s="9">
        <v>258</v>
      </c>
      <c r="B261" s="2" t="s">
        <v>195</v>
      </c>
      <c r="D261" s="2" t="s">
        <v>29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71450</v>
      </c>
      <c r="W261" s="15">
        <v>0</v>
      </c>
      <c r="X261" s="15">
        <v>0</v>
      </c>
      <c r="Y261" s="15">
        <v>0</v>
      </c>
      <c r="Z261" s="15">
        <v>0</v>
      </c>
      <c r="AA261" s="3">
        <v>71450</v>
      </c>
      <c r="AC261" s="31"/>
      <c r="AD261" s="31"/>
    </row>
    <row r="262" spans="1:30" x14ac:dyDescent="0.2">
      <c r="A262" s="9">
        <v>259</v>
      </c>
      <c r="B262" s="2" t="s">
        <v>197</v>
      </c>
      <c r="C262" s="1" t="s">
        <v>198</v>
      </c>
      <c r="D262" s="2" t="s">
        <v>27</v>
      </c>
      <c r="E262" s="15">
        <v>6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3">
        <v>6</v>
      </c>
      <c r="AC262" s="31"/>
      <c r="AD262" s="31"/>
    </row>
    <row r="263" spans="1:30" x14ac:dyDescent="0.2">
      <c r="A263" s="9">
        <v>260</v>
      </c>
      <c r="B263" s="2" t="s">
        <v>197</v>
      </c>
      <c r="D263" s="2" t="s">
        <v>28</v>
      </c>
      <c r="E263" s="15">
        <v>125382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3">
        <v>125382</v>
      </c>
      <c r="AC263" s="31"/>
      <c r="AD263" s="31"/>
    </row>
    <row r="264" spans="1:30" x14ac:dyDescent="0.2">
      <c r="A264" s="9">
        <v>261</v>
      </c>
      <c r="B264" s="2" t="s">
        <v>197</v>
      </c>
      <c r="D264" s="2" t="s">
        <v>29</v>
      </c>
      <c r="E264" s="15">
        <v>3900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3">
        <v>3900</v>
      </c>
      <c r="AC264" s="31"/>
      <c r="AD264" s="31"/>
    </row>
    <row r="265" spans="1:30" x14ac:dyDescent="0.2">
      <c r="A265" s="9">
        <v>262</v>
      </c>
      <c r="B265" s="2" t="s">
        <v>199</v>
      </c>
      <c r="C265" s="1" t="s">
        <v>200</v>
      </c>
      <c r="D265" s="2" t="s">
        <v>27</v>
      </c>
      <c r="E265" s="15">
        <v>1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3">
        <v>1</v>
      </c>
      <c r="AC265" s="31"/>
      <c r="AD265" s="31"/>
    </row>
    <row r="266" spans="1:30" x14ac:dyDescent="0.2">
      <c r="A266" s="9">
        <v>263</v>
      </c>
      <c r="B266" s="2" t="s">
        <v>199</v>
      </c>
      <c r="D266" s="2" t="s">
        <v>28</v>
      </c>
      <c r="E266" s="15">
        <v>190000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3">
        <v>190000</v>
      </c>
      <c r="AC266" s="31"/>
      <c r="AD266" s="31"/>
    </row>
    <row r="267" spans="1:30" x14ac:dyDescent="0.2">
      <c r="A267" s="9">
        <v>264</v>
      </c>
      <c r="B267" s="2" t="s">
        <v>199</v>
      </c>
      <c r="D267" s="2" t="s">
        <v>29</v>
      </c>
      <c r="E267" s="15">
        <v>190000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3">
        <v>190000</v>
      </c>
      <c r="AC267" s="31"/>
      <c r="AD267" s="31"/>
    </row>
    <row r="268" spans="1:30" x14ac:dyDescent="0.2">
      <c r="A268" s="9">
        <v>265</v>
      </c>
      <c r="B268" s="2" t="s">
        <v>201</v>
      </c>
      <c r="C268" s="1" t="s">
        <v>202</v>
      </c>
      <c r="D268" s="2" t="s">
        <v>27</v>
      </c>
      <c r="E268" s="15">
        <v>17</v>
      </c>
      <c r="F268" s="15">
        <v>0</v>
      </c>
      <c r="G268" s="15">
        <v>1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3">
        <v>18</v>
      </c>
      <c r="AC268" s="31"/>
      <c r="AD268" s="31"/>
    </row>
    <row r="269" spans="1:30" x14ac:dyDescent="0.2">
      <c r="A269" s="9">
        <v>266</v>
      </c>
      <c r="B269" s="2" t="s">
        <v>201</v>
      </c>
      <c r="D269" s="2" t="s">
        <v>28</v>
      </c>
      <c r="E269" s="15">
        <v>584896</v>
      </c>
      <c r="F269" s="15">
        <v>0</v>
      </c>
      <c r="G269" s="15">
        <v>11408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3">
        <v>596304</v>
      </c>
      <c r="AC269" s="31"/>
      <c r="AD269" s="31"/>
    </row>
    <row r="270" spans="1:30" x14ac:dyDescent="0.2">
      <c r="A270" s="9">
        <v>267</v>
      </c>
      <c r="B270" s="2" t="s">
        <v>201</v>
      </c>
      <c r="D270" s="2" t="s">
        <v>29</v>
      </c>
      <c r="E270" s="15">
        <v>449106</v>
      </c>
      <c r="F270" s="15">
        <v>0</v>
      </c>
      <c r="G270" s="15">
        <v>11408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3">
        <v>460514</v>
      </c>
      <c r="AC270" s="31"/>
      <c r="AD270" s="31"/>
    </row>
    <row r="271" spans="1:30" x14ac:dyDescent="0.2">
      <c r="A271" s="9">
        <v>268</v>
      </c>
      <c r="B271" s="2" t="s">
        <v>203</v>
      </c>
      <c r="C271" s="1" t="s">
        <v>204</v>
      </c>
      <c r="D271" s="2" t="s">
        <v>27</v>
      </c>
      <c r="E271" s="15">
        <v>3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3">
        <v>3</v>
      </c>
      <c r="AC271" s="31"/>
      <c r="AD271" s="31"/>
    </row>
    <row r="272" spans="1:30" x14ac:dyDescent="0.2">
      <c r="A272" s="9">
        <v>269</v>
      </c>
      <c r="B272" s="2" t="s">
        <v>203</v>
      </c>
      <c r="D272" s="2" t="s">
        <v>28</v>
      </c>
      <c r="E272" s="15">
        <v>20184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3">
        <v>20184</v>
      </c>
      <c r="AC272" s="31"/>
      <c r="AD272" s="31"/>
    </row>
    <row r="273" spans="1:30" x14ac:dyDescent="0.2">
      <c r="A273" s="9">
        <v>270</v>
      </c>
      <c r="B273" s="2" t="s">
        <v>203</v>
      </c>
      <c r="D273" s="2" t="s">
        <v>29</v>
      </c>
      <c r="E273" s="15">
        <v>11184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3">
        <v>11184</v>
      </c>
      <c r="AC273" s="31"/>
      <c r="AD273" s="31"/>
    </row>
    <row r="274" spans="1:30" x14ac:dyDescent="0.2">
      <c r="A274" s="9">
        <v>271</v>
      </c>
      <c r="B274" s="2" t="s">
        <v>205</v>
      </c>
      <c r="C274" s="1" t="s">
        <v>206</v>
      </c>
      <c r="D274" s="2" t="s">
        <v>27</v>
      </c>
      <c r="E274" s="15">
        <v>10</v>
      </c>
      <c r="F274" s="15">
        <v>0</v>
      </c>
      <c r="G274" s="15">
        <v>5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3">
        <v>15</v>
      </c>
      <c r="AC274" s="31"/>
      <c r="AD274" s="31"/>
    </row>
    <row r="275" spans="1:30" x14ac:dyDescent="0.2">
      <c r="A275" s="9">
        <v>272</v>
      </c>
      <c r="B275" s="2" t="s">
        <v>205</v>
      </c>
      <c r="D275" s="2" t="s">
        <v>28</v>
      </c>
      <c r="E275" s="15">
        <v>5871791</v>
      </c>
      <c r="F275" s="15">
        <v>0</v>
      </c>
      <c r="G275" s="15">
        <v>57924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3">
        <v>5929715</v>
      </c>
      <c r="AC275" s="31"/>
      <c r="AD275" s="31"/>
    </row>
    <row r="276" spans="1:30" x14ac:dyDescent="0.2">
      <c r="A276" s="9">
        <v>273</v>
      </c>
      <c r="B276" s="2" t="s">
        <v>205</v>
      </c>
      <c r="D276" s="2" t="s">
        <v>29</v>
      </c>
      <c r="E276" s="15">
        <v>5210962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21">
        <v>0</v>
      </c>
      <c r="W276" s="15">
        <v>0</v>
      </c>
      <c r="X276" s="15">
        <v>0</v>
      </c>
      <c r="Y276" s="15">
        <v>0</v>
      </c>
      <c r="Z276" s="15">
        <v>0</v>
      </c>
      <c r="AA276" s="3">
        <v>5210962</v>
      </c>
      <c r="AC276" s="31"/>
      <c r="AD276" s="31"/>
    </row>
    <row r="277" spans="1:30" x14ac:dyDescent="0.2">
      <c r="A277" s="9">
        <v>274</v>
      </c>
      <c r="B277" s="2" t="s">
        <v>207</v>
      </c>
      <c r="C277" s="1" t="s">
        <v>208</v>
      </c>
      <c r="D277" s="2" t="s">
        <v>27</v>
      </c>
      <c r="E277" s="15">
        <v>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3">
        <v>1</v>
      </c>
      <c r="AC277" s="31"/>
      <c r="AD277" s="31"/>
    </row>
    <row r="278" spans="1:30" x14ac:dyDescent="0.2">
      <c r="A278" s="9">
        <v>275</v>
      </c>
      <c r="B278" s="2" t="s">
        <v>207</v>
      </c>
      <c r="D278" s="2" t="s">
        <v>28</v>
      </c>
      <c r="E278" s="15">
        <v>4662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3">
        <v>4662</v>
      </c>
      <c r="AC278" s="31"/>
      <c r="AD278" s="31"/>
    </row>
    <row r="279" spans="1:30" x14ac:dyDescent="0.2">
      <c r="A279" s="9">
        <v>276</v>
      </c>
      <c r="B279" s="2" t="s">
        <v>207</v>
      </c>
      <c r="D279" s="2" t="s">
        <v>29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3">
        <v>0</v>
      </c>
      <c r="AC279" s="31"/>
      <c r="AD279" s="31"/>
    </row>
    <row r="280" spans="1:30" s="12" customFormat="1" x14ac:dyDescent="0.2">
      <c r="A280" s="9">
        <v>277</v>
      </c>
      <c r="B280" s="2"/>
      <c r="C280" s="10" t="s">
        <v>209</v>
      </c>
      <c r="D280" s="11" t="s">
        <v>27</v>
      </c>
      <c r="E280" s="3">
        <v>19</v>
      </c>
      <c r="F280" s="3">
        <v>0</v>
      </c>
      <c r="G280" s="3">
        <v>5</v>
      </c>
      <c r="H280" s="3">
        <v>0</v>
      </c>
      <c r="I280" s="3">
        <v>0</v>
      </c>
      <c r="J280" s="3">
        <v>1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25</v>
      </c>
      <c r="AC280" s="31"/>
      <c r="AD280" s="31"/>
    </row>
    <row r="281" spans="1:30" s="12" customFormat="1" x14ac:dyDescent="0.2">
      <c r="A281" s="9">
        <v>278</v>
      </c>
      <c r="B281" s="11"/>
      <c r="C281" s="10"/>
      <c r="D281" s="11" t="s">
        <v>28</v>
      </c>
      <c r="E281" s="3">
        <v>733084</v>
      </c>
      <c r="F281" s="3">
        <v>0</v>
      </c>
      <c r="G281" s="3">
        <v>3600</v>
      </c>
      <c r="H281" s="3">
        <v>0</v>
      </c>
      <c r="I281" s="3">
        <v>0</v>
      </c>
      <c r="J281" s="3">
        <v>4000000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4736684</v>
      </c>
      <c r="AC281" s="31"/>
      <c r="AD281" s="31"/>
    </row>
    <row r="282" spans="1:30" s="12" customFormat="1" x14ac:dyDescent="0.2">
      <c r="A282" s="9">
        <v>279</v>
      </c>
      <c r="B282" s="11"/>
      <c r="C282" s="10"/>
      <c r="D282" s="11" t="s">
        <v>29</v>
      </c>
      <c r="E282" s="3">
        <v>430969</v>
      </c>
      <c r="F282" s="3">
        <v>0</v>
      </c>
      <c r="G282" s="3">
        <v>2288</v>
      </c>
      <c r="H282" s="3">
        <v>0</v>
      </c>
      <c r="I282" s="3">
        <v>0</v>
      </c>
      <c r="J282" s="3">
        <v>4000000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4433257</v>
      </c>
      <c r="AC282" s="31"/>
      <c r="AD282" s="31"/>
    </row>
    <row r="283" spans="1:30" x14ac:dyDescent="0.2">
      <c r="A283" s="9">
        <v>280</v>
      </c>
      <c r="B283" s="2" t="s">
        <v>210</v>
      </c>
      <c r="C283" s="1" t="s">
        <v>211</v>
      </c>
      <c r="D283" s="2" t="s">
        <v>27</v>
      </c>
      <c r="E283" s="15">
        <v>9</v>
      </c>
      <c r="F283" s="15">
        <v>0</v>
      </c>
      <c r="G283" s="15">
        <v>2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3">
        <v>11</v>
      </c>
      <c r="AC283" s="31"/>
      <c r="AD283" s="31"/>
    </row>
    <row r="284" spans="1:30" x14ac:dyDescent="0.2">
      <c r="A284" s="9">
        <v>281</v>
      </c>
      <c r="B284" s="2" t="s">
        <v>210</v>
      </c>
      <c r="D284" s="2" t="s">
        <v>28</v>
      </c>
      <c r="E284" s="15">
        <v>663200</v>
      </c>
      <c r="F284" s="15">
        <v>0</v>
      </c>
      <c r="G284" s="15">
        <v>704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3">
        <v>663904</v>
      </c>
      <c r="AC284" s="31"/>
      <c r="AD284" s="31"/>
    </row>
    <row r="285" spans="1:30" x14ac:dyDescent="0.2">
      <c r="A285" s="9">
        <v>282</v>
      </c>
      <c r="B285" s="2" t="s">
        <v>210</v>
      </c>
      <c r="D285" s="2" t="s">
        <v>29</v>
      </c>
      <c r="E285" s="15">
        <v>377219</v>
      </c>
      <c r="F285" s="15">
        <v>0</v>
      </c>
      <c r="G285" s="15">
        <v>352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3">
        <v>377571</v>
      </c>
      <c r="AC285" s="31"/>
      <c r="AD285" s="31"/>
    </row>
    <row r="286" spans="1:30" x14ac:dyDescent="0.2">
      <c r="A286" s="9">
        <v>283</v>
      </c>
      <c r="B286" s="2" t="s">
        <v>212</v>
      </c>
      <c r="C286" s="1" t="s">
        <v>213</v>
      </c>
      <c r="D286" s="2" t="s">
        <v>27</v>
      </c>
      <c r="E286" s="15">
        <v>3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3">
        <v>3</v>
      </c>
      <c r="AC286" s="31"/>
      <c r="AD286" s="31"/>
    </row>
    <row r="287" spans="1:30" x14ac:dyDescent="0.2">
      <c r="A287" s="9">
        <v>284</v>
      </c>
      <c r="B287" s="2" t="s">
        <v>212</v>
      </c>
      <c r="D287" s="2" t="s">
        <v>28</v>
      </c>
      <c r="E287" s="15">
        <v>45010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3">
        <v>45010</v>
      </c>
      <c r="AC287" s="31"/>
      <c r="AD287" s="31"/>
    </row>
    <row r="288" spans="1:30" x14ac:dyDescent="0.2">
      <c r="A288" s="9">
        <v>285</v>
      </c>
      <c r="B288" s="2" t="s">
        <v>212</v>
      </c>
      <c r="D288" s="2" t="s">
        <v>29</v>
      </c>
      <c r="E288" s="15">
        <v>45010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3">
        <v>45010</v>
      </c>
      <c r="AC288" s="31"/>
      <c r="AD288" s="31"/>
    </row>
    <row r="289" spans="1:30" x14ac:dyDescent="0.2">
      <c r="A289" s="9">
        <v>286</v>
      </c>
      <c r="B289" s="2" t="s">
        <v>214</v>
      </c>
      <c r="C289" s="1" t="s">
        <v>215</v>
      </c>
      <c r="D289" s="2" t="s">
        <v>27</v>
      </c>
      <c r="E289" s="15">
        <v>2</v>
      </c>
      <c r="F289" s="15">
        <v>0</v>
      </c>
      <c r="G289" s="15">
        <v>1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3">
        <v>3</v>
      </c>
      <c r="AC289" s="31"/>
      <c r="AD289" s="31"/>
    </row>
    <row r="290" spans="1:30" x14ac:dyDescent="0.2">
      <c r="A290" s="9">
        <v>287</v>
      </c>
      <c r="B290" s="2" t="s">
        <v>214</v>
      </c>
      <c r="D290" s="2" t="s">
        <v>28</v>
      </c>
      <c r="E290" s="15">
        <v>8740</v>
      </c>
      <c r="F290" s="15">
        <v>0</v>
      </c>
      <c r="G290" s="15">
        <v>1936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3">
        <v>10676</v>
      </c>
      <c r="AC290" s="31"/>
      <c r="AD290" s="31"/>
    </row>
    <row r="291" spans="1:30" x14ac:dyDescent="0.2">
      <c r="A291" s="9">
        <v>288</v>
      </c>
      <c r="B291" s="2" t="s">
        <v>214</v>
      </c>
      <c r="D291" s="2" t="s">
        <v>29</v>
      </c>
      <c r="E291" s="15">
        <v>8740</v>
      </c>
      <c r="F291" s="15">
        <v>0</v>
      </c>
      <c r="G291" s="15">
        <v>1936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3">
        <v>10676</v>
      </c>
      <c r="AC291" s="31"/>
      <c r="AD291" s="31"/>
    </row>
    <row r="292" spans="1:30" x14ac:dyDescent="0.2">
      <c r="A292" s="9">
        <v>289</v>
      </c>
      <c r="B292" s="2" t="s">
        <v>216</v>
      </c>
      <c r="C292" s="1" t="s">
        <v>217</v>
      </c>
      <c r="D292" s="2" t="s">
        <v>27</v>
      </c>
      <c r="E292" s="15">
        <v>5</v>
      </c>
      <c r="F292" s="15">
        <v>0</v>
      </c>
      <c r="G292" s="15">
        <v>2</v>
      </c>
      <c r="H292" s="15">
        <v>0</v>
      </c>
      <c r="I292" s="15">
        <v>0</v>
      </c>
      <c r="J292" s="15">
        <v>1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3">
        <v>8</v>
      </c>
      <c r="AC292" s="31"/>
      <c r="AD292" s="31"/>
    </row>
    <row r="293" spans="1:30" x14ac:dyDescent="0.2">
      <c r="A293" s="9">
        <v>290</v>
      </c>
      <c r="B293" s="2" t="s">
        <v>216</v>
      </c>
      <c r="D293" s="2" t="s">
        <v>28</v>
      </c>
      <c r="E293" s="15">
        <v>16134</v>
      </c>
      <c r="F293" s="15">
        <v>0</v>
      </c>
      <c r="G293" s="15">
        <v>960</v>
      </c>
      <c r="H293" s="15">
        <v>0</v>
      </c>
      <c r="I293" s="15">
        <v>0</v>
      </c>
      <c r="J293" s="15">
        <v>4000000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3">
        <v>4017094</v>
      </c>
      <c r="AC293" s="31"/>
      <c r="AD293" s="31"/>
    </row>
    <row r="294" spans="1:30" x14ac:dyDescent="0.2">
      <c r="A294" s="9">
        <v>291</v>
      </c>
      <c r="B294" s="2" t="s">
        <v>216</v>
      </c>
      <c r="D294" s="2" t="s">
        <v>29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4000000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3">
        <v>4000000</v>
      </c>
      <c r="AC294" s="31"/>
      <c r="AD294" s="31"/>
    </row>
    <row r="295" spans="1:30" x14ac:dyDescent="0.2">
      <c r="A295" s="9">
        <v>292</v>
      </c>
      <c r="B295" s="2" t="s">
        <v>218</v>
      </c>
      <c r="C295" s="1" t="s">
        <v>219</v>
      </c>
      <c r="D295" s="2" t="s">
        <v>27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3">
        <v>0</v>
      </c>
      <c r="AC295" s="31"/>
      <c r="AD295" s="31"/>
    </row>
    <row r="296" spans="1:30" x14ac:dyDescent="0.2">
      <c r="A296" s="9">
        <v>293</v>
      </c>
      <c r="B296" s="2" t="s">
        <v>218</v>
      </c>
      <c r="D296" s="2" t="s">
        <v>28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3">
        <v>0</v>
      </c>
      <c r="AC296" s="31"/>
      <c r="AD296" s="31"/>
    </row>
    <row r="297" spans="1:30" x14ac:dyDescent="0.2">
      <c r="A297" s="9">
        <v>294</v>
      </c>
      <c r="B297" s="2" t="s">
        <v>218</v>
      </c>
      <c r="D297" s="2" t="s">
        <v>29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3">
        <v>0</v>
      </c>
      <c r="AC297" s="31"/>
      <c r="AD297" s="31"/>
    </row>
    <row r="298" spans="1:30" s="12" customFormat="1" x14ac:dyDescent="0.2">
      <c r="A298" s="9">
        <v>295</v>
      </c>
      <c r="B298" s="2"/>
      <c r="C298" s="10" t="s">
        <v>220</v>
      </c>
      <c r="D298" s="11" t="s">
        <v>27</v>
      </c>
      <c r="E298" s="3">
        <f t="shared" ref="E298:Z300" si="8">E301+E304+E307+E310+E313+E316+E319+E322</f>
        <v>22</v>
      </c>
      <c r="F298" s="3">
        <f t="shared" si="8"/>
        <v>1</v>
      </c>
      <c r="G298" s="3">
        <f t="shared" si="8"/>
        <v>4</v>
      </c>
      <c r="H298" s="3">
        <f t="shared" si="8"/>
        <v>4</v>
      </c>
      <c r="I298" s="3">
        <f t="shared" si="8"/>
        <v>0</v>
      </c>
      <c r="J298" s="3">
        <f t="shared" si="8"/>
        <v>5</v>
      </c>
      <c r="K298" s="3">
        <f t="shared" si="8"/>
        <v>0</v>
      </c>
      <c r="L298" s="3">
        <f t="shared" si="8"/>
        <v>0</v>
      </c>
      <c r="M298" s="3">
        <f t="shared" si="8"/>
        <v>0</v>
      </c>
      <c r="N298" s="3">
        <f t="shared" si="8"/>
        <v>0</v>
      </c>
      <c r="O298" s="3">
        <f t="shared" si="8"/>
        <v>0</v>
      </c>
      <c r="P298" s="3">
        <f t="shared" si="8"/>
        <v>0</v>
      </c>
      <c r="Q298" s="3">
        <f t="shared" si="8"/>
        <v>1</v>
      </c>
      <c r="R298" s="3">
        <f t="shared" si="8"/>
        <v>0</v>
      </c>
      <c r="S298" s="3">
        <f t="shared" si="8"/>
        <v>1</v>
      </c>
      <c r="T298" s="3">
        <f t="shared" si="8"/>
        <v>0</v>
      </c>
      <c r="U298" s="3">
        <f t="shared" si="8"/>
        <v>0</v>
      </c>
      <c r="V298" s="3">
        <f t="shared" si="8"/>
        <v>37</v>
      </c>
      <c r="W298" s="3">
        <f t="shared" si="8"/>
        <v>0</v>
      </c>
      <c r="X298" s="3">
        <f t="shared" si="8"/>
        <v>0</v>
      </c>
      <c r="Y298" s="3">
        <f t="shared" si="8"/>
        <v>0</v>
      </c>
      <c r="Z298" s="3">
        <f t="shared" si="8"/>
        <v>0</v>
      </c>
      <c r="AA298" s="3">
        <f t="shared" ref="AA298:AA300" si="9">SUM(E298:Z298)</f>
        <v>75</v>
      </c>
      <c r="AC298" s="31"/>
      <c r="AD298" s="31"/>
    </row>
    <row r="299" spans="1:30" s="12" customFormat="1" x14ac:dyDescent="0.2">
      <c r="A299" s="9">
        <v>296</v>
      </c>
      <c r="B299" s="11"/>
      <c r="C299" s="10"/>
      <c r="D299" s="11" t="s">
        <v>28</v>
      </c>
      <c r="E299" s="3">
        <f t="shared" si="8"/>
        <v>155583</v>
      </c>
      <c r="F299" s="3">
        <f t="shared" si="8"/>
        <v>86736</v>
      </c>
      <c r="G299" s="3">
        <f t="shared" si="8"/>
        <v>1083930</v>
      </c>
      <c r="H299" s="3">
        <f t="shared" si="8"/>
        <v>429630</v>
      </c>
      <c r="I299" s="3">
        <f t="shared" si="8"/>
        <v>0</v>
      </c>
      <c r="J299" s="3">
        <f t="shared" si="8"/>
        <v>220802</v>
      </c>
      <c r="K299" s="3">
        <f t="shared" si="8"/>
        <v>0</v>
      </c>
      <c r="L299" s="3">
        <f t="shared" si="8"/>
        <v>0</v>
      </c>
      <c r="M299" s="3">
        <f t="shared" si="8"/>
        <v>0</v>
      </c>
      <c r="N299" s="3">
        <f t="shared" si="8"/>
        <v>0</v>
      </c>
      <c r="O299" s="3">
        <f t="shared" si="8"/>
        <v>0</v>
      </c>
      <c r="P299" s="3">
        <f t="shared" si="8"/>
        <v>0</v>
      </c>
      <c r="Q299" s="3">
        <f t="shared" si="8"/>
        <v>25500</v>
      </c>
      <c r="R299" s="3">
        <f t="shared" si="8"/>
        <v>0</v>
      </c>
      <c r="S299" s="3">
        <f t="shared" si="8"/>
        <v>1575259</v>
      </c>
      <c r="T299" s="3">
        <f t="shared" si="8"/>
        <v>0</v>
      </c>
      <c r="U299" s="3">
        <f t="shared" si="8"/>
        <v>0</v>
      </c>
      <c r="V299" s="3">
        <f t="shared" si="8"/>
        <v>266443</v>
      </c>
      <c r="W299" s="3">
        <f t="shared" si="8"/>
        <v>0</v>
      </c>
      <c r="X299" s="3">
        <f t="shared" si="8"/>
        <v>0</v>
      </c>
      <c r="Y299" s="3">
        <f t="shared" si="8"/>
        <v>0</v>
      </c>
      <c r="Z299" s="3">
        <f t="shared" si="8"/>
        <v>0</v>
      </c>
      <c r="AA299" s="3">
        <f t="shared" si="9"/>
        <v>3843883</v>
      </c>
      <c r="AC299" s="31"/>
      <c r="AD299" s="31"/>
    </row>
    <row r="300" spans="1:30" s="12" customFormat="1" x14ac:dyDescent="0.2">
      <c r="A300" s="9">
        <v>297</v>
      </c>
      <c r="B300" s="11"/>
      <c r="C300" s="10"/>
      <c r="D300" s="11" t="s">
        <v>29</v>
      </c>
      <c r="E300" s="3">
        <f t="shared" si="8"/>
        <v>75412</v>
      </c>
      <c r="F300" s="3">
        <f t="shared" si="8"/>
        <v>86736</v>
      </c>
      <c r="G300" s="3">
        <f t="shared" si="8"/>
        <v>1083930</v>
      </c>
      <c r="H300" s="3">
        <f t="shared" si="8"/>
        <v>365157</v>
      </c>
      <c r="I300" s="3">
        <f t="shared" si="8"/>
        <v>0</v>
      </c>
      <c r="J300" s="3">
        <f t="shared" si="8"/>
        <v>220802</v>
      </c>
      <c r="K300" s="3">
        <f t="shared" si="8"/>
        <v>0</v>
      </c>
      <c r="L300" s="3">
        <f t="shared" si="8"/>
        <v>0</v>
      </c>
      <c r="M300" s="3">
        <f t="shared" si="8"/>
        <v>0</v>
      </c>
      <c r="N300" s="3">
        <f t="shared" si="8"/>
        <v>0</v>
      </c>
      <c r="O300" s="3">
        <f t="shared" si="8"/>
        <v>0</v>
      </c>
      <c r="P300" s="3">
        <f t="shared" si="8"/>
        <v>0</v>
      </c>
      <c r="Q300" s="3">
        <f t="shared" si="8"/>
        <v>25500</v>
      </c>
      <c r="R300" s="3">
        <f t="shared" si="8"/>
        <v>0</v>
      </c>
      <c r="S300" s="3">
        <f t="shared" si="8"/>
        <v>0</v>
      </c>
      <c r="T300" s="3">
        <f t="shared" si="8"/>
        <v>0</v>
      </c>
      <c r="U300" s="3">
        <f t="shared" si="8"/>
        <v>0</v>
      </c>
      <c r="V300" s="3">
        <f t="shared" si="8"/>
        <v>266443</v>
      </c>
      <c r="W300" s="3">
        <f t="shared" si="8"/>
        <v>0</v>
      </c>
      <c r="X300" s="3">
        <f t="shared" si="8"/>
        <v>0</v>
      </c>
      <c r="Y300" s="3">
        <f t="shared" si="8"/>
        <v>0</v>
      </c>
      <c r="Z300" s="3">
        <f t="shared" si="8"/>
        <v>0</v>
      </c>
      <c r="AA300" s="3">
        <f t="shared" si="9"/>
        <v>2123980</v>
      </c>
      <c r="AC300" s="31"/>
      <c r="AD300" s="31"/>
    </row>
    <row r="301" spans="1:30" x14ac:dyDescent="0.2">
      <c r="A301" s="9">
        <v>298</v>
      </c>
      <c r="B301" s="2" t="s">
        <v>221</v>
      </c>
      <c r="C301" s="1" t="s">
        <v>222</v>
      </c>
      <c r="D301" s="2" t="s">
        <v>27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9</v>
      </c>
      <c r="W301" s="15">
        <v>0</v>
      </c>
      <c r="X301" s="15">
        <v>0</v>
      </c>
      <c r="Y301" s="15">
        <v>0</v>
      </c>
      <c r="Z301" s="15">
        <v>0</v>
      </c>
      <c r="AA301" s="3">
        <v>9</v>
      </c>
      <c r="AC301" s="31"/>
      <c r="AD301" s="31"/>
    </row>
    <row r="302" spans="1:30" x14ac:dyDescent="0.2">
      <c r="A302" s="9">
        <v>299</v>
      </c>
      <c r="B302" s="2" t="s">
        <v>221</v>
      </c>
      <c r="D302" s="2" t="s">
        <v>28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43886</v>
      </c>
      <c r="W302" s="15">
        <v>0</v>
      </c>
      <c r="X302" s="15">
        <v>0</v>
      </c>
      <c r="Y302" s="15">
        <v>0</v>
      </c>
      <c r="Z302" s="15">
        <v>0</v>
      </c>
      <c r="AA302" s="3">
        <v>43886</v>
      </c>
      <c r="AC302" s="31"/>
      <c r="AD302" s="31"/>
    </row>
    <row r="303" spans="1:30" x14ac:dyDescent="0.2">
      <c r="A303" s="9">
        <v>300</v>
      </c>
      <c r="B303" s="2" t="s">
        <v>221</v>
      </c>
      <c r="D303" s="2" t="s">
        <v>29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43886</v>
      </c>
      <c r="W303" s="15">
        <v>0</v>
      </c>
      <c r="X303" s="15">
        <v>0</v>
      </c>
      <c r="Y303" s="15">
        <v>0</v>
      </c>
      <c r="Z303" s="15">
        <v>0</v>
      </c>
      <c r="AA303" s="3">
        <v>43886</v>
      </c>
      <c r="AC303" s="31"/>
      <c r="AD303" s="31"/>
    </row>
    <row r="304" spans="1:30" x14ac:dyDescent="0.2">
      <c r="A304" s="9">
        <v>301</v>
      </c>
      <c r="B304" s="2" t="s">
        <v>223</v>
      </c>
      <c r="C304" s="1" t="s">
        <v>224</v>
      </c>
      <c r="D304" s="2" t="s">
        <v>27</v>
      </c>
      <c r="E304" s="15">
        <v>6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3">
        <v>6</v>
      </c>
      <c r="AC304" s="31"/>
      <c r="AD304" s="31"/>
    </row>
    <row r="305" spans="1:30" x14ac:dyDescent="0.2">
      <c r="A305" s="9">
        <v>302</v>
      </c>
      <c r="B305" s="2" t="s">
        <v>223</v>
      </c>
      <c r="D305" s="2" t="s">
        <v>28</v>
      </c>
      <c r="E305" s="15">
        <v>35274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3">
        <v>35274</v>
      </c>
      <c r="AC305" s="31"/>
      <c r="AD305" s="31"/>
    </row>
    <row r="306" spans="1:30" x14ac:dyDescent="0.2">
      <c r="A306" s="9">
        <v>303</v>
      </c>
      <c r="B306" s="2" t="s">
        <v>223</v>
      </c>
      <c r="D306" s="2" t="s">
        <v>29</v>
      </c>
      <c r="E306" s="15">
        <v>34273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3">
        <v>34273</v>
      </c>
      <c r="AC306" s="31"/>
      <c r="AD306" s="31"/>
    </row>
    <row r="307" spans="1:30" x14ac:dyDescent="0.2">
      <c r="A307" s="9">
        <v>304</v>
      </c>
      <c r="B307" s="2" t="s">
        <v>225</v>
      </c>
      <c r="C307" s="1" t="s">
        <v>226</v>
      </c>
      <c r="D307" s="2" t="s">
        <v>27</v>
      </c>
      <c r="E307" s="15">
        <v>10</v>
      </c>
      <c r="F307" s="15">
        <v>0</v>
      </c>
      <c r="G307" s="15">
        <v>3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1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3">
        <v>14</v>
      </c>
      <c r="AC307" s="31"/>
      <c r="AD307" s="31"/>
    </row>
    <row r="308" spans="1:30" x14ac:dyDescent="0.2">
      <c r="A308" s="9">
        <v>305</v>
      </c>
      <c r="B308" s="2" t="s">
        <v>225</v>
      </c>
      <c r="D308" s="2" t="s">
        <v>28</v>
      </c>
      <c r="E308" s="15">
        <v>52860</v>
      </c>
      <c r="F308" s="15">
        <v>0</v>
      </c>
      <c r="G308" s="15">
        <v>5850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25500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3">
        <v>84210</v>
      </c>
      <c r="AC308" s="31"/>
      <c r="AD308" s="31"/>
    </row>
    <row r="309" spans="1:30" x14ac:dyDescent="0.2">
      <c r="A309" s="9">
        <v>306</v>
      </c>
      <c r="B309" s="2" t="s">
        <v>225</v>
      </c>
      <c r="D309" s="2" t="s">
        <v>29</v>
      </c>
      <c r="E309" s="15">
        <v>22690</v>
      </c>
      <c r="F309" s="15">
        <v>0</v>
      </c>
      <c r="G309" s="15">
        <v>5850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25500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3">
        <v>54040</v>
      </c>
      <c r="AC309" s="31"/>
      <c r="AD309" s="31"/>
    </row>
    <row r="310" spans="1:30" ht="25.5" x14ac:dyDescent="0.2">
      <c r="A310" s="9">
        <v>307</v>
      </c>
      <c r="B310" s="2" t="s">
        <v>227</v>
      </c>
      <c r="C310" s="1" t="s">
        <v>228</v>
      </c>
      <c r="D310" s="2" t="s">
        <v>27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3">
        <v>0</v>
      </c>
      <c r="AC310" s="31"/>
      <c r="AD310" s="31"/>
    </row>
    <row r="311" spans="1:30" x14ac:dyDescent="0.2">
      <c r="A311" s="9">
        <v>308</v>
      </c>
      <c r="B311" s="2" t="s">
        <v>227</v>
      </c>
      <c r="D311" s="2" t="s">
        <v>28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3">
        <v>0</v>
      </c>
      <c r="AC311" s="31"/>
      <c r="AD311" s="31"/>
    </row>
    <row r="312" spans="1:30" x14ac:dyDescent="0.2">
      <c r="A312" s="9">
        <v>309</v>
      </c>
      <c r="B312" s="2" t="s">
        <v>227</v>
      </c>
      <c r="D312" s="2" t="s">
        <v>29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3">
        <v>0</v>
      </c>
      <c r="AC312" s="31"/>
      <c r="AD312" s="31"/>
    </row>
    <row r="313" spans="1:30" x14ac:dyDescent="0.2">
      <c r="A313" s="9">
        <v>310</v>
      </c>
      <c r="B313" s="2" t="s">
        <v>229</v>
      </c>
      <c r="C313" s="1" t="s">
        <v>230</v>
      </c>
      <c r="D313" s="2" t="s">
        <v>27</v>
      </c>
      <c r="E313" s="15">
        <v>3</v>
      </c>
      <c r="F313" s="15">
        <v>0</v>
      </c>
      <c r="G313" s="15">
        <v>0</v>
      </c>
      <c r="H313" s="15">
        <v>2</v>
      </c>
      <c r="I313" s="15">
        <v>0</v>
      </c>
      <c r="J313" s="15">
        <v>5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U313" s="15">
        <v>0</v>
      </c>
      <c r="V313" s="15">
        <v>21</v>
      </c>
      <c r="W313" s="15">
        <v>0</v>
      </c>
      <c r="X313" s="15">
        <v>0</v>
      </c>
      <c r="Y313" s="15">
        <v>0</v>
      </c>
      <c r="Z313" s="15">
        <v>0</v>
      </c>
      <c r="AA313" s="3">
        <v>32</v>
      </c>
      <c r="AC313" s="31"/>
      <c r="AD313" s="31"/>
    </row>
    <row r="314" spans="1:30" x14ac:dyDescent="0.2">
      <c r="A314" s="9">
        <v>311</v>
      </c>
      <c r="B314" s="2" t="s">
        <v>229</v>
      </c>
      <c r="D314" s="2" t="s">
        <v>28</v>
      </c>
      <c r="E314" s="15">
        <v>18313</v>
      </c>
      <c r="F314" s="15">
        <v>0</v>
      </c>
      <c r="G314" s="15">
        <v>0</v>
      </c>
      <c r="H314" s="15">
        <v>106725</v>
      </c>
      <c r="I314" s="15">
        <v>0</v>
      </c>
      <c r="J314" s="15">
        <v>220802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1575259</v>
      </c>
      <c r="T314" s="15">
        <v>0</v>
      </c>
      <c r="U314" s="15">
        <v>0</v>
      </c>
      <c r="V314" s="15">
        <v>99747</v>
      </c>
      <c r="W314" s="15">
        <v>0</v>
      </c>
      <c r="X314" s="15">
        <v>0</v>
      </c>
      <c r="Y314" s="15">
        <v>0</v>
      </c>
      <c r="Z314" s="15">
        <v>0</v>
      </c>
      <c r="AA314" s="3">
        <v>2020846</v>
      </c>
      <c r="AC314" s="31"/>
      <c r="AD314" s="31"/>
    </row>
    <row r="315" spans="1:30" x14ac:dyDescent="0.2">
      <c r="A315" s="9">
        <v>312</v>
      </c>
      <c r="B315" s="2" t="s">
        <v>229</v>
      </c>
      <c r="D315" s="2" t="s">
        <v>29</v>
      </c>
      <c r="E315" s="15">
        <v>18313</v>
      </c>
      <c r="F315" s="15">
        <v>0</v>
      </c>
      <c r="G315" s="15">
        <v>0</v>
      </c>
      <c r="H315" s="15">
        <v>106725</v>
      </c>
      <c r="I315" s="15">
        <v>0</v>
      </c>
      <c r="J315" s="15">
        <v>220802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99747</v>
      </c>
      <c r="W315" s="15">
        <v>0</v>
      </c>
      <c r="X315" s="15">
        <v>0</v>
      </c>
      <c r="Y315" s="15">
        <v>0</v>
      </c>
      <c r="Z315" s="15">
        <v>0</v>
      </c>
      <c r="AA315" s="3">
        <v>445587</v>
      </c>
      <c r="AC315" s="31"/>
      <c r="AD315" s="31"/>
    </row>
    <row r="316" spans="1:30" x14ac:dyDescent="0.2">
      <c r="A316" s="9">
        <v>313</v>
      </c>
      <c r="B316" s="2" t="s">
        <v>231</v>
      </c>
      <c r="C316" s="1" t="s">
        <v>232</v>
      </c>
      <c r="D316" s="2" t="s">
        <v>27</v>
      </c>
      <c r="E316" s="15">
        <v>1</v>
      </c>
      <c r="F316" s="15">
        <v>1</v>
      </c>
      <c r="G316" s="15">
        <v>1</v>
      </c>
      <c r="H316" s="15">
        <v>2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7</v>
      </c>
      <c r="W316" s="15">
        <v>0</v>
      </c>
      <c r="X316" s="15">
        <v>0</v>
      </c>
      <c r="Y316" s="15">
        <v>0</v>
      </c>
      <c r="Z316" s="15">
        <v>0</v>
      </c>
      <c r="AA316" s="3">
        <v>12</v>
      </c>
      <c r="AC316" s="31"/>
      <c r="AD316" s="31"/>
    </row>
    <row r="317" spans="1:30" x14ac:dyDescent="0.2">
      <c r="A317" s="9">
        <v>314</v>
      </c>
      <c r="B317" s="2" t="s">
        <v>231</v>
      </c>
      <c r="D317" s="2" t="s">
        <v>28</v>
      </c>
      <c r="E317" s="15">
        <v>49000</v>
      </c>
      <c r="F317" s="15">
        <v>86736</v>
      </c>
      <c r="G317" s="15">
        <v>1078080</v>
      </c>
      <c r="H317" s="15">
        <v>322905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122810</v>
      </c>
      <c r="W317" s="15">
        <v>0</v>
      </c>
      <c r="X317" s="15">
        <v>0</v>
      </c>
      <c r="Y317" s="15">
        <v>0</v>
      </c>
      <c r="Z317" s="15">
        <v>0</v>
      </c>
      <c r="AA317" s="3">
        <v>1659531</v>
      </c>
      <c r="AC317" s="31"/>
      <c r="AD317" s="31"/>
    </row>
    <row r="318" spans="1:30" x14ac:dyDescent="0.2">
      <c r="A318" s="9">
        <v>315</v>
      </c>
      <c r="B318" s="2" t="s">
        <v>231</v>
      </c>
      <c r="D318" s="2" t="s">
        <v>29</v>
      </c>
      <c r="E318" s="15">
        <v>0</v>
      </c>
      <c r="F318" s="15">
        <v>86736</v>
      </c>
      <c r="G318" s="15">
        <v>1078080</v>
      </c>
      <c r="H318" s="15">
        <v>258432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122810</v>
      </c>
      <c r="W318" s="15">
        <v>0</v>
      </c>
      <c r="X318" s="15">
        <v>0</v>
      </c>
      <c r="Y318" s="15">
        <v>0</v>
      </c>
      <c r="Z318" s="15">
        <v>0</v>
      </c>
      <c r="AA318" s="3">
        <v>1546058</v>
      </c>
      <c r="AC318" s="31"/>
      <c r="AD318" s="31"/>
    </row>
    <row r="319" spans="1:30" x14ac:dyDescent="0.2">
      <c r="A319" s="9">
        <v>316</v>
      </c>
      <c r="B319" s="2" t="s">
        <v>233</v>
      </c>
      <c r="C319" s="1" t="s">
        <v>234</v>
      </c>
      <c r="D319" s="2" t="s">
        <v>27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3">
        <v>0</v>
      </c>
      <c r="AC319" s="31"/>
      <c r="AD319" s="31"/>
    </row>
    <row r="320" spans="1:30" x14ac:dyDescent="0.2">
      <c r="A320" s="9">
        <v>317</v>
      </c>
      <c r="B320" s="2" t="s">
        <v>233</v>
      </c>
      <c r="D320" s="2" t="s">
        <v>28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3">
        <v>0</v>
      </c>
      <c r="AC320" s="31"/>
      <c r="AD320" s="31"/>
    </row>
    <row r="321" spans="1:30" x14ac:dyDescent="0.2">
      <c r="A321" s="9">
        <v>318</v>
      </c>
      <c r="B321" s="2" t="s">
        <v>233</v>
      </c>
      <c r="D321" s="2" t="s">
        <v>29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3">
        <v>0</v>
      </c>
      <c r="AC321" s="31"/>
      <c r="AD321" s="31"/>
    </row>
    <row r="322" spans="1:30" x14ac:dyDescent="0.2">
      <c r="A322" s="9">
        <v>319</v>
      </c>
      <c r="B322" s="2" t="s">
        <v>235</v>
      </c>
      <c r="C322" s="1" t="s">
        <v>236</v>
      </c>
      <c r="D322" s="2" t="s">
        <v>27</v>
      </c>
      <c r="E322" s="15">
        <v>2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3">
        <v>2</v>
      </c>
      <c r="AC322" s="31"/>
      <c r="AD322" s="31"/>
    </row>
    <row r="323" spans="1:30" x14ac:dyDescent="0.2">
      <c r="A323" s="9">
        <v>320</v>
      </c>
      <c r="B323" s="2" t="s">
        <v>235</v>
      </c>
      <c r="D323" s="2" t="s">
        <v>28</v>
      </c>
      <c r="E323" s="15">
        <v>136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3">
        <v>136</v>
      </c>
      <c r="AC323" s="31"/>
      <c r="AD323" s="31"/>
    </row>
    <row r="324" spans="1:30" x14ac:dyDescent="0.2">
      <c r="A324" s="9">
        <v>321</v>
      </c>
      <c r="B324" s="2" t="s">
        <v>235</v>
      </c>
      <c r="D324" s="2" t="s">
        <v>29</v>
      </c>
      <c r="E324" s="15">
        <v>136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3">
        <v>136</v>
      </c>
      <c r="AC324" s="31"/>
      <c r="AD324" s="31"/>
    </row>
    <row r="325" spans="1:30" s="12" customFormat="1" x14ac:dyDescent="0.2">
      <c r="A325" s="9">
        <v>322</v>
      </c>
      <c r="B325" s="2"/>
      <c r="C325" s="10" t="s">
        <v>237</v>
      </c>
      <c r="D325" s="11" t="s">
        <v>27</v>
      </c>
      <c r="E325" s="3">
        <f t="shared" ref="E325:Z327" si="10">E328+E331+E334+E337+E340+E343+E346+E349+E352+E355+E358</f>
        <v>59</v>
      </c>
      <c r="F325" s="3">
        <f t="shared" si="10"/>
        <v>36</v>
      </c>
      <c r="G325" s="3">
        <f t="shared" si="10"/>
        <v>4</v>
      </c>
      <c r="H325" s="3">
        <f t="shared" si="10"/>
        <v>2</v>
      </c>
      <c r="I325" s="3">
        <f t="shared" si="10"/>
        <v>2</v>
      </c>
      <c r="J325" s="3">
        <f t="shared" si="10"/>
        <v>8</v>
      </c>
      <c r="K325" s="3">
        <f t="shared" si="10"/>
        <v>0</v>
      </c>
      <c r="L325" s="3">
        <f t="shared" si="10"/>
        <v>0</v>
      </c>
      <c r="M325" s="3">
        <f t="shared" si="10"/>
        <v>0</v>
      </c>
      <c r="N325" s="3">
        <f t="shared" si="10"/>
        <v>2</v>
      </c>
      <c r="O325" s="3">
        <f t="shared" si="10"/>
        <v>2</v>
      </c>
      <c r="P325" s="3">
        <f t="shared" si="10"/>
        <v>0</v>
      </c>
      <c r="Q325" s="3">
        <f t="shared" si="10"/>
        <v>0</v>
      </c>
      <c r="R325" s="3">
        <f t="shared" si="10"/>
        <v>0</v>
      </c>
      <c r="S325" s="3">
        <f t="shared" si="10"/>
        <v>1</v>
      </c>
      <c r="T325" s="3">
        <f t="shared" si="10"/>
        <v>0</v>
      </c>
      <c r="U325" s="3">
        <f t="shared" si="10"/>
        <v>2</v>
      </c>
      <c r="V325" s="3">
        <f t="shared" si="10"/>
        <v>7</v>
      </c>
      <c r="W325" s="3">
        <f t="shared" si="10"/>
        <v>0</v>
      </c>
      <c r="X325" s="3">
        <f t="shared" si="10"/>
        <v>0</v>
      </c>
      <c r="Y325" s="3">
        <f t="shared" si="10"/>
        <v>0</v>
      </c>
      <c r="Z325" s="3">
        <f t="shared" si="10"/>
        <v>0</v>
      </c>
      <c r="AA325" s="3">
        <f t="shared" ref="AA325:AA363" si="11">SUM(E325:Z325)</f>
        <v>125</v>
      </c>
      <c r="AC325" s="31"/>
      <c r="AD325" s="31"/>
    </row>
    <row r="326" spans="1:30" s="12" customFormat="1" x14ac:dyDescent="0.2">
      <c r="A326" s="9">
        <v>323</v>
      </c>
      <c r="B326" s="11"/>
      <c r="C326" s="10"/>
      <c r="D326" s="11" t="s">
        <v>28</v>
      </c>
      <c r="E326" s="3">
        <f t="shared" si="10"/>
        <v>950263</v>
      </c>
      <c r="F326" s="3">
        <f t="shared" si="10"/>
        <v>528957</v>
      </c>
      <c r="G326" s="3">
        <f t="shared" si="10"/>
        <v>456602</v>
      </c>
      <c r="H326" s="3">
        <f t="shared" si="10"/>
        <v>104000</v>
      </c>
      <c r="I326" s="3">
        <f t="shared" si="10"/>
        <v>250103</v>
      </c>
      <c r="J326" s="3">
        <f t="shared" si="10"/>
        <v>11481410</v>
      </c>
      <c r="K326" s="3">
        <f t="shared" si="10"/>
        <v>0</v>
      </c>
      <c r="L326" s="3">
        <f t="shared" si="10"/>
        <v>0</v>
      </c>
      <c r="M326" s="3">
        <f t="shared" si="10"/>
        <v>0</v>
      </c>
      <c r="N326" s="3">
        <f t="shared" si="10"/>
        <v>2034642</v>
      </c>
      <c r="O326" s="3">
        <f t="shared" si="10"/>
        <v>69553</v>
      </c>
      <c r="P326" s="3">
        <f t="shared" si="10"/>
        <v>0</v>
      </c>
      <c r="Q326" s="3">
        <f t="shared" si="10"/>
        <v>0</v>
      </c>
      <c r="R326" s="3">
        <f t="shared" si="10"/>
        <v>0</v>
      </c>
      <c r="S326" s="3">
        <f t="shared" si="10"/>
        <v>631766</v>
      </c>
      <c r="T326" s="3">
        <f t="shared" si="10"/>
        <v>0</v>
      </c>
      <c r="U326" s="3">
        <f t="shared" si="10"/>
        <v>257400</v>
      </c>
      <c r="V326" s="3">
        <f t="shared" si="10"/>
        <v>38963</v>
      </c>
      <c r="W326" s="3">
        <f t="shared" si="10"/>
        <v>0</v>
      </c>
      <c r="X326" s="3">
        <f t="shared" si="10"/>
        <v>0</v>
      </c>
      <c r="Y326" s="3">
        <f t="shared" si="10"/>
        <v>0</v>
      </c>
      <c r="Z326" s="3">
        <f t="shared" si="10"/>
        <v>0</v>
      </c>
      <c r="AA326" s="3">
        <f t="shared" si="11"/>
        <v>16803659</v>
      </c>
      <c r="AC326" s="31"/>
      <c r="AD326" s="31"/>
    </row>
    <row r="327" spans="1:30" s="12" customFormat="1" x14ac:dyDescent="0.2">
      <c r="A327" s="9">
        <v>324</v>
      </c>
      <c r="B327" s="11"/>
      <c r="C327" s="10"/>
      <c r="D327" s="11" t="s">
        <v>29</v>
      </c>
      <c r="E327" s="3">
        <f t="shared" si="10"/>
        <v>525728</v>
      </c>
      <c r="F327" s="3">
        <f t="shared" si="10"/>
        <v>306957</v>
      </c>
      <c r="G327" s="3">
        <f t="shared" si="10"/>
        <v>1417118</v>
      </c>
      <c r="H327" s="3">
        <f t="shared" si="10"/>
        <v>104000</v>
      </c>
      <c r="I327" s="3">
        <f t="shared" si="10"/>
        <v>250103</v>
      </c>
      <c r="J327" s="3">
        <f t="shared" si="10"/>
        <v>3569822</v>
      </c>
      <c r="K327" s="3">
        <f t="shared" si="10"/>
        <v>0</v>
      </c>
      <c r="L327" s="3">
        <f t="shared" si="10"/>
        <v>0</v>
      </c>
      <c r="M327" s="3">
        <f t="shared" si="10"/>
        <v>0</v>
      </c>
      <c r="N327" s="3">
        <f t="shared" si="10"/>
        <v>0</v>
      </c>
      <c r="O327" s="3">
        <f t="shared" si="10"/>
        <v>0</v>
      </c>
      <c r="P327" s="3">
        <f t="shared" si="10"/>
        <v>0</v>
      </c>
      <c r="Q327" s="3">
        <f t="shared" si="10"/>
        <v>0</v>
      </c>
      <c r="R327" s="3">
        <f t="shared" si="10"/>
        <v>0</v>
      </c>
      <c r="S327" s="3">
        <f t="shared" si="10"/>
        <v>0</v>
      </c>
      <c r="T327" s="3">
        <f t="shared" si="10"/>
        <v>0</v>
      </c>
      <c r="U327" s="3">
        <f t="shared" si="10"/>
        <v>250566</v>
      </c>
      <c r="V327" s="3">
        <f t="shared" si="10"/>
        <v>38963</v>
      </c>
      <c r="W327" s="3">
        <f t="shared" si="10"/>
        <v>0</v>
      </c>
      <c r="X327" s="3">
        <f t="shared" si="10"/>
        <v>0</v>
      </c>
      <c r="Y327" s="3">
        <f t="shared" si="10"/>
        <v>0</v>
      </c>
      <c r="Z327" s="3">
        <f t="shared" si="10"/>
        <v>0</v>
      </c>
      <c r="AA327" s="3">
        <f t="shared" si="11"/>
        <v>6463257</v>
      </c>
      <c r="AC327" s="31"/>
      <c r="AD327" s="31"/>
    </row>
    <row r="328" spans="1:30" x14ac:dyDescent="0.2">
      <c r="A328" s="9">
        <v>325</v>
      </c>
      <c r="B328" s="2" t="s">
        <v>238</v>
      </c>
      <c r="C328" s="1" t="s">
        <v>239</v>
      </c>
      <c r="D328" s="2" t="s">
        <v>27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1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3">
        <v>1</v>
      </c>
      <c r="AC328" s="31"/>
      <c r="AD328" s="31"/>
    </row>
    <row r="329" spans="1:30" x14ac:dyDescent="0.2">
      <c r="A329" s="9">
        <v>326</v>
      </c>
      <c r="B329" s="2" t="s">
        <v>238</v>
      </c>
      <c r="D329" s="2" t="s">
        <v>28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40000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3">
        <v>40000</v>
      </c>
      <c r="AC329" s="31"/>
      <c r="AD329" s="31"/>
    </row>
    <row r="330" spans="1:30" x14ac:dyDescent="0.2">
      <c r="A330" s="9">
        <v>327</v>
      </c>
      <c r="B330" s="2" t="s">
        <v>238</v>
      </c>
      <c r="D330" s="2" t="s">
        <v>29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40000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3">
        <v>40000</v>
      </c>
      <c r="AC330" s="31"/>
      <c r="AD330" s="31"/>
    </row>
    <row r="331" spans="1:30" x14ac:dyDescent="0.2">
      <c r="A331" s="9">
        <v>328</v>
      </c>
      <c r="B331" s="2" t="s">
        <v>240</v>
      </c>
      <c r="C331" s="1" t="s">
        <v>241</v>
      </c>
      <c r="D331" s="2" t="s">
        <v>27</v>
      </c>
      <c r="E331" s="15">
        <v>1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3">
        <v>1</v>
      </c>
      <c r="AC331" s="31"/>
      <c r="AD331" s="31"/>
    </row>
    <row r="332" spans="1:30" x14ac:dyDescent="0.2">
      <c r="A332" s="9">
        <v>329</v>
      </c>
      <c r="B332" s="2" t="s">
        <v>240</v>
      </c>
      <c r="D332" s="2" t="s">
        <v>28</v>
      </c>
      <c r="E332" s="15">
        <v>1751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3">
        <v>1751</v>
      </c>
      <c r="AC332" s="31"/>
      <c r="AD332" s="31"/>
    </row>
    <row r="333" spans="1:30" x14ac:dyDescent="0.2">
      <c r="A333" s="9">
        <v>330</v>
      </c>
      <c r="B333" s="2" t="s">
        <v>240</v>
      </c>
      <c r="D333" s="2" t="s">
        <v>29</v>
      </c>
      <c r="E333" s="15">
        <v>1751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3">
        <v>1751</v>
      </c>
      <c r="AC333" s="31"/>
      <c r="AD333" s="31"/>
    </row>
    <row r="334" spans="1:30" x14ac:dyDescent="0.2">
      <c r="A334" s="9">
        <v>331</v>
      </c>
      <c r="B334" s="2" t="s">
        <v>242</v>
      </c>
      <c r="C334" s="1" t="s">
        <v>243</v>
      </c>
      <c r="D334" s="2" t="s">
        <v>27</v>
      </c>
      <c r="E334" s="15">
        <v>17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2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3">
        <v>19</v>
      </c>
      <c r="AC334" s="31"/>
      <c r="AD334" s="31"/>
    </row>
    <row r="335" spans="1:30" x14ac:dyDescent="0.2">
      <c r="A335" s="9">
        <v>332</v>
      </c>
      <c r="B335" s="2" t="s">
        <v>242</v>
      </c>
      <c r="D335" s="2" t="s">
        <v>28</v>
      </c>
      <c r="E335" s="15">
        <v>439840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257400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3">
        <v>697240</v>
      </c>
      <c r="AC335" s="31"/>
      <c r="AD335" s="31"/>
    </row>
    <row r="336" spans="1:30" x14ac:dyDescent="0.2">
      <c r="A336" s="9">
        <v>333</v>
      </c>
      <c r="B336" s="2" t="s">
        <v>242</v>
      </c>
      <c r="D336" s="2" t="s">
        <v>29</v>
      </c>
      <c r="E336" s="15">
        <v>303611</v>
      </c>
      <c r="F336" s="15">
        <v>0</v>
      </c>
      <c r="G336" s="15">
        <v>971140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250566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3">
        <v>1525317</v>
      </c>
      <c r="AC336" s="31"/>
      <c r="AD336" s="31"/>
    </row>
    <row r="337" spans="1:30" x14ac:dyDescent="0.2">
      <c r="A337" s="9">
        <v>334</v>
      </c>
      <c r="B337" s="2" t="s">
        <v>244</v>
      </c>
      <c r="C337" s="1" t="s">
        <v>245</v>
      </c>
      <c r="D337" s="2" t="s">
        <v>27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3">
        <v>0</v>
      </c>
      <c r="AC337" s="31"/>
      <c r="AD337" s="31"/>
    </row>
    <row r="338" spans="1:30" x14ac:dyDescent="0.2">
      <c r="A338" s="9">
        <v>335</v>
      </c>
      <c r="B338" s="2" t="s">
        <v>244</v>
      </c>
      <c r="D338" s="2" t="s">
        <v>28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3">
        <v>0</v>
      </c>
      <c r="AC338" s="31"/>
      <c r="AD338" s="31"/>
    </row>
    <row r="339" spans="1:30" x14ac:dyDescent="0.2">
      <c r="A339" s="9">
        <v>336</v>
      </c>
      <c r="B339" s="2" t="s">
        <v>244</v>
      </c>
      <c r="D339" s="2" t="s">
        <v>29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3">
        <v>0</v>
      </c>
      <c r="AC339" s="31"/>
      <c r="AD339" s="31"/>
    </row>
    <row r="340" spans="1:30" x14ac:dyDescent="0.2">
      <c r="A340" s="9">
        <v>337</v>
      </c>
      <c r="B340" s="2" t="s">
        <v>246</v>
      </c>
      <c r="C340" s="1" t="s">
        <v>247</v>
      </c>
      <c r="D340" s="2" t="s">
        <v>27</v>
      </c>
      <c r="E340" s="15">
        <v>6</v>
      </c>
      <c r="F340" s="15">
        <v>0</v>
      </c>
      <c r="G340" s="15">
        <v>2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3">
        <v>8</v>
      </c>
      <c r="AC340" s="31"/>
      <c r="AD340" s="31"/>
    </row>
    <row r="341" spans="1:30" x14ac:dyDescent="0.2">
      <c r="A341" s="9">
        <v>338</v>
      </c>
      <c r="B341" s="2" t="s">
        <v>246</v>
      </c>
      <c r="D341" s="2" t="s">
        <v>28</v>
      </c>
      <c r="E341" s="15">
        <v>272691</v>
      </c>
      <c r="F341" s="15">
        <v>0</v>
      </c>
      <c r="G341" s="15">
        <v>9730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3">
        <v>282421</v>
      </c>
      <c r="AC341" s="31"/>
      <c r="AD341" s="31"/>
    </row>
    <row r="342" spans="1:30" x14ac:dyDescent="0.2">
      <c r="A342" s="9">
        <v>339</v>
      </c>
      <c r="B342" s="2" t="s">
        <v>246</v>
      </c>
      <c r="D342" s="2" t="s">
        <v>29</v>
      </c>
      <c r="E342" s="15">
        <v>17535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3">
        <v>17535</v>
      </c>
      <c r="AC342" s="31"/>
      <c r="AD342" s="31"/>
    </row>
    <row r="343" spans="1:30" x14ac:dyDescent="0.2">
      <c r="A343" s="9">
        <v>340</v>
      </c>
      <c r="B343" s="2" t="s">
        <v>248</v>
      </c>
      <c r="C343" s="1" t="s">
        <v>249</v>
      </c>
      <c r="D343" s="2" t="s">
        <v>27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3">
        <v>0</v>
      </c>
      <c r="AC343" s="31"/>
      <c r="AD343" s="31"/>
    </row>
    <row r="344" spans="1:30" x14ac:dyDescent="0.2">
      <c r="A344" s="9">
        <v>341</v>
      </c>
      <c r="B344" s="2" t="s">
        <v>248</v>
      </c>
      <c r="D344" s="2" t="s">
        <v>28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3">
        <v>0</v>
      </c>
      <c r="AC344" s="31"/>
      <c r="AD344" s="31"/>
    </row>
    <row r="345" spans="1:30" x14ac:dyDescent="0.2">
      <c r="A345" s="9">
        <v>342</v>
      </c>
      <c r="B345" s="2" t="s">
        <v>248</v>
      </c>
      <c r="D345" s="2" t="s">
        <v>29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3">
        <v>0</v>
      </c>
      <c r="AC345" s="31"/>
      <c r="AD345" s="31"/>
    </row>
    <row r="346" spans="1:30" x14ac:dyDescent="0.2">
      <c r="A346" s="9">
        <v>343</v>
      </c>
      <c r="B346" s="2" t="s">
        <v>250</v>
      </c>
      <c r="C346" s="1" t="s">
        <v>251</v>
      </c>
      <c r="D346" s="2" t="s">
        <v>27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1</v>
      </c>
      <c r="W346" s="15">
        <v>0</v>
      </c>
      <c r="X346" s="15">
        <v>0</v>
      </c>
      <c r="Y346" s="15">
        <v>0</v>
      </c>
      <c r="Z346" s="15">
        <v>0</v>
      </c>
      <c r="AA346" s="3">
        <v>1</v>
      </c>
      <c r="AC346" s="31"/>
      <c r="AD346" s="31"/>
    </row>
    <row r="347" spans="1:30" x14ac:dyDescent="0.2">
      <c r="A347" s="9">
        <v>344</v>
      </c>
      <c r="B347" s="2" t="s">
        <v>250</v>
      </c>
      <c r="D347" s="2" t="s">
        <v>28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9942</v>
      </c>
      <c r="W347" s="15">
        <v>0</v>
      </c>
      <c r="X347" s="15">
        <v>0</v>
      </c>
      <c r="Y347" s="15">
        <v>0</v>
      </c>
      <c r="Z347" s="15">
        <v>0</v>
      </c>
      <c r="AA347" s="3">
        <v>9942</v>
      </c>
      <c r="AC347" s="31"/>
      <c r="AD347" s="31"/>
    </row>
    <row r="348" spans="1:30" x14ac:dyDescent="0.2">
      <c r="A348" s="9">
        <v>345</v>
      </c>
      <c r="B348" s="2" t="s">
        <v>250</v>
      </c>
      <c r="D348" s="2" t="s">
        <v>29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9942</v>
      </c>
      <c r="W348" s="15">
        <v>0</v>
      </c>
      <c r="X348" s="15">
        <v>0</v>
      </c>
      <c r="Y348" s="15">
        <v>0</v>
      </c>
      <c r="Z348" s="15">
        <v>0</v>
      </c>
      <c r="AA348" s="3">
        <v>9942</v>
      </c>
      <c r="AC348" s="31"/>
      <c r="AD348" s="31"/>
    </row>
    <row r="349" spans="1:30" x14ac:dyDescent="0.2">
      <c r="A349" s="9">
        <v>346</v>
      </c>
      <c r="B349" s="2" t="s">
        <v>252</v>
      </c>
      <c r="C349" s="1" t="s">
        <v>253</v>
      </c>
      <c r="D349" s="2" t="s">
        <v>27</v>
      </c>
      <c r="E349" s="15">
        <v>1</v>
      </c>
      <c r="F349" s="15">
        <v>36</v>
      </c>
      <c r="G349" s="15">
        <v>2</v>
      </c>
      <c r="H349" s="15">
        <v>2</v>
      </c>
      <c r="I349" s="15">
        <v>2</v>
      </c>
      <c r="J349" s="15">
        <v>7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5</v>
      </c>
      <c r="W349" s="15">
        <v>0</v>
      </c>
      <c r="X349" s="15">
        <v>0</v>
      </c>
      <c r="Y349" s="15">
        <v>0</v>
      </c>
      <c r="Z349" s="15">
        <v>0</v>
      </c>
      <c r="AA349" s="3">
        <v>55</v>
      </c>
      <c r="AC349" s="31"/>
      <c r="AD349" s="31"/>
    </row>
    <row r="350" spans="1:30" x14ac:dyDescent="0.2">
      <c r="A350" s="9">
        <v>347</v>
      </c>
      <c r="B350" s="2" t="s">
        <v>252</v>
      </c>
      <c r="D350" s="2" t="s">
        <v>28</v>
      </c>
      <c r="E350" s="15">
        <v>86827</v>
      </c>
      <c r="F350" s="15">
        <v>528957</v>
      </c>
      <c r="G350" s="15">
        <v>446872</v>
      </c>
      <c r="H350" s="15">
        <v>104000</v>
      </c>
      <c r="I350" s="15">
        <v>250103</v>
      </c>
      <c r="J350" s="15">
        <v>11441410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15128</v>
      </c>
      <c r="W350" s="15">
        <v>0</v>
      </c>
      <c r="X350" s="15">
        <v>0</v>
      </c>
      <c r="Y350" s="15">
        <v>0</v>
      </c>
      <c r="Z350" s="15">
        <v>0</v>
      </c>
      <c r="AA350" s="3">
        <v>12873297</v>
      </c>
      <c r="AC350" s="31"/>
      <c r="AD350" s="31"/>
    </row>
    <row r="351" spans="1:30" x14ac:dyDescent="0.2">
      <c r="A351" s="9">
        <v>348</v>
      </c>
      <c r="B351" s="2" t="s">
        <v>252</v>
      </c>
      <c r="D351" s="2" t="s">
        <v>29</v>
      </c>
      <c r="E351" s="15">
        <v>86827</v>
      </c>
      <c r="F351" s="15">
        <v>306957</v>
      </c>
      <c r="G351" s="15">
        <v>445978</v>
      </c>
      <c r="H351" s="15">
        <v>104000</v>
      </c>
      <c r="I351" s="15">
        <v>250103</v>
      </c>
      <c r="J351" s="15">
        <v>3529822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15128</v>
      </c>
      <c r="W351" s="15">
        <v>0</v>
      </c>
      <c r="X351" s="15">
        <v>0</v>
      </c>
      <c r="Y351" s="15">
        <v>0</v>
      </c>
      <c r="Z351" s="15">
        <v>0</v>
      </c>
      <c r="AA351" s="3">
        <v>4738815</v>
      </c>
      <c r="AC351" s="31"/>
      <c r="AD351" s="31"/>
    </row>
    <row r="352" spans="1:30" x14ac:dyDescent="0.2">
      <c r="A352" s="9">
        <v>349</v>
      </c>
      <c r="B352" s="2" t="s">
        <v>254</v>
      </c>
      <c r="C352" s="1" t="s">
        <v>255</v>
      </c>
      <c r="D352" s="2" t="s">
        <v>27</v>
      </c>
      <c r="E352" s="15">
        <v>33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2</v>
      </c>
      <c r="O352" s="15">
        <v>2</v>
      </c>
      <c r="P352" s="15">
        <v>0</v>
      </c>
      <c r="Q352" s="15">
        <v>0</v>
      </c>
      <c r="R352" s="15">
        <v>0</v>
      </c>
      <c r="S352" s="15">
        <v>1</v>
      </c>
      <c r="T352" s="15">
        <v>0</v>
      </c>
      <c r="U352" s="15">
        <v>0</v>
      </c>
      <c r="V352" s="15">
        <v>1</v>
      </c>
      <c r="W352" s="15">
        <v>0</v>
      </c>
      <c r="X352" s="15">
        <v>0</v>
      </c>
      <c r="Y352" s="15">
        <v>0</v>
      </c>
      <c r="Z352" s="15">
        <v>0</v>
      </c>
      <c r="AA352" s="3">
        <v>39</v>
      </c>
      <c r="AC352" s="31"/>
      <c r="AD352" s="31"/>
    </row>
    <row r="353" spans="1:30" x14ac:dyDescent="0.2">
      <c r="A353" s="9">
        <v>350</v>
      </c>
      <c r="B353" s="2" t="s">
        <v>254</v>
      </c>
      <c r="D353" s="2" t="s">
        <v>28</v>
      </c>
      <c r="E353" s="15">
        <v>128045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2034642</v>
      </c>
      <c r="O353" s="15">
        <v>69553</v>
      </c>
      <c r="P353" s="15">
        <v>0</v>
      </c>
      <c r="Q353" s="15">
        <v>0</v>
      </c>
      <c r="R353" s="15">
        <v>0</v>
      </c>
      <c r="S353" s="15">
        <v>631766</v>
      </c>
      <c r="T353" s="15">
        <v>0</v>
      </c>
      <c r="U353" s="15">
        <v>0</v>
      </c>
      <c r="V353" s="15">
        <v>13893</v>
      </c>
      <c r="W353" s="15">
        <v>0</v>
      </c>
      <c r="X353" s="15">
        <v>0</v>
      </c>
      <c r="Y353" s="15">
        <v>0</v>
      </c>
      <c r="Z353" s="15">
        <v>0</v>
      </c>
      <c r="AA353" s="3">
        <v>2877899</v>
      </c>
      <c r="AC353" s="31"/>
      <c r="AD353" s="31"/>
    </row>
    <row r="354" spans="1:30" x14ac:dyDescent="0.2">
      <c r="A354" s="9">
        <v>351</v>
      </c>
      <c r="B354" s="2" t="s">
        <v>254</v>
      </c>
      <c r="D354" s="2" t="s">
        <v>29</v>
      </c>
      <c r="E354" s="15">
        <v>94895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13893</v>
      </c>
      <c r="W354" s="15">
        <v>0</v>
      </c>
      <c r="X354" s="15">
        <v>0</v>
      </c>
      <c r="Y354" s="15">
        <v>0</v>
      </c>
      <c r="Z354" s="15">
        <v>0</v>
      </c>
      <c r="AA354" s="3">
        <v>108788</v>
      </c>
      <c r="AC354" s="31"/>
      <c r="AD354" s="31"/>
    </row>
    <row r="355" spans="1:30" x14ac:dyDescent="0.2">
      <c r="A355" s="9">
        <v>352</v>
      </c>
      <c r="B355" s="2" t="s">
        <v>256</v>
      </c>
      <c r="C355" s="1" t="s">
        <v>257</v>
      </c>
      <c r="D355" s="2" t="s">
        <v>27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3">
        <v>0</v>
      </c>
      <c r="AC355" s="31"/>
      <c r="AD355" s="31"/>
    </row>
    <row r="356" spans="1:30" x14ac:dyDescent="0.2">
      <c r="A356" s="9">
        <v>353</v>
      </c>
      <c r="B356" s="2" t="s">
        <v>256</v>
      </c>
      <c r="D356" s="2" t="s">
        <v>28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3">
        <v>0</v>
      </c>
      <c r="AC356" s="31"/>
      <c r="AD356" s="31"/>
    </row>
    <row r="357" spans="1:30" x14ac:dyDescent="0.2">
      <c r="A357" s="9">
        <v>354</v>
      </c>
      <c r="B357" s="2" t="s">
        <v>256</v>
      </c>
      <c r="D357" s="2" t="s">
        <v>29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3">
        <v>0</v>
      </c>
      <c r="AC357" s="31"/>
      <c r="AD357" s="31"/>
    </row>
    <row r="358" spans="1:30" x14ac:dyDescent="0.2">
      <c r="A358" s="9">
        <v>355</v>
      </c>
      <c r="B358" s="2" t="s">
        <v>258</v>
      </c>
      <c r="C358" s="1" t="s">
        <v>259</v>
      </c>
      <c r="D358" s="2" t="s">
        <v>27</v>
      </c>
      <c r="E358" s="15">
        <v>1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3">
        <v>1</v>
      </c>
      <c r="AC358" s="31"/>
      <c r="AD358" s="31"/>
    </row>
    <row r="359" spans="1:30" x14ac:dyDescent="0.2">
      <c r="A359" s="9">
        <v>356</v>
      </c>
      <c r="B359" s="2" t="s">
        <v>258</v>
      </c>
      <c r="D359" s="2" t="s">
        <v>28</v>
      </c>
      <c r="E359" s="15">
        <v>21109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3">
        <v>21109</v>
      </c>
      <c r="AC359" s="31"/>
      <c r="AD359" s="31"/>
    </row>
    <row r="360" spans="1:30" x14ac:dyDescent="0.2">
      <c r="A360" s="9">
        <v>357</v>
      </c>
      <c r="B360" s="2" t="s">
        <v>258</v>
      </c>
      <c r="D360" s="2" t="s">
        <v>29</v>
      </c>
      <c r="E360" s="15">
        <v>21109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3">
        <v>21109</v>
      </c>
      <c r="AC360" s="31"/>
      <c r="AD360" s="31"/>
    </row>
    <row r="361" spans="1:30" s="12" customFormat="1" x14ac:dyDescent="0.2">
      <c r="A361" s="9">
        <v>358</v>
      </c>
      <c r="B361" s="2"/>
      <c r="C361" s="10" t="s">
        <v>260</v>
      </c>
      <c r="D361" s="11" t="s">
        <v>27</v>
      </c>
      <c r="E361" s="3">
        <f t="shared" ref="E361:Z363" si="12">E364+E367+E370+E373+E376+E379+E382+E385</f>
        <v>8</v>
      </c>
      <c r="F361" s="3">
        <f t="shared" si="12"/>
        <v>0</v>
      </c>
      <c r="G361" s="3">
        <f t="shared" si="12"/>
        <v>23</v>
      </c>
      <c r="H361" s="3">
        <f t="shared" si="12"/>
        <v>0</v>
      </c>
      <c r="I361" s="3">
        <f t="shared" si="12"/>
        <v>0</v>
      </c>
      <c r="J361" s="3">
        <f t="shared" si="12"/>
        <v>2</v>
      </c>
      <c r="K361" s="3">
        <f t="shared" si="12"/>
        <v>0</v>
      </c>
      <c r="L361" s="3">
        <f t="shared" si="12"/>
        <v>0</v>
      </c>
      <c r="M361" s="3">
        <f t="shared" si="12"/>
        <v>0</v>
      </c>
      <c r="N361" s="3">
        <f t="shared" si="12"/>
        <v>0</v>
      </c>
      <c r="O361" s="3">
        <f t="shared" si="12"/>
        <v>0</v>
      </c>
      <c r="P361" s="3">
        <f t="shared" si="12"/>
        <v>0</v>
      </c>
      <c r="Q361" s="3">
        <f t="shared" si="12"/>
        <v>0</v>
      </c>
      <c r="R361" s="3">
        <f t="shared" si="12"/>
        <v>0</v>
      </c>
      <c r="S361" s="3">
        <f t="shared" si="12"/>
        <v>0</v>
      </c>
      <c r="T361" s="3">
        <f t="shared" si="12"/>
        <v>0</v>
      </c>
      <c r="U361" s="3">
        <f t="shared" si="12"/>
        <v>0</v>
      </c>
      <c r="V361" s="3">
        <f t="shared" si="12"/>
        <v>2</v>
      </c>
      <c r="W361" s="3">
        <f t="shared" si="12"/>
        <v>0</v>
      </c>
      <c r="X361" s="3">
        <f t="shared" si="12"/>
        <v>0</v>
      </c>
      <c r="Y361" s="3">
        <f t="shared" si="12"/>
        <v>0</v>
      </c>
      <c r="Z361" s="3">
        <f t="shared" si="12"/>
        <v>0</v>
      </c>
      <c r="AA361" s="3">
        <f t="shared" si="11"/>
        <v>35</v>
      </c>
      <c r="AC361" s="31"/>
      <c r="AD361" s="31"/>
    </row>
    <row r="362" spans="1:30" s="12" customFormat="1" x14ac:dyDescent="0.2">
      <c r="A362" s="9">
        <v>359</v>
      </c>
      <c r="B362" s="11"/>
      <c r="C362" s="10"/>
      <c r="D362" s="11" t="s">
        <v>28</v>
      </c>
      <c r="E362" s="3">
        <f t="shared" si="12"/>
        <v>541986</v>
      </c>
      <c r="F362" s="3">
        <f t="shared" si="12"/>
        <v>0</v>
      </c>
      <c r="G362" s="3">
        <f t="shared" si="12"/>
        <v>131235</v>
      </c>
      <c r="H362" s="3">
        <f t="shared" si="12"/>
        <v>0</v>
      </c>
      <c r="I362" s="3">
        <f t="shared" si="12"/>
        <v>0</v>
      </c>
      <c r="J362" s="3">
        <f t="shared" si="12"/>
        <v>1510634</v>
      </c>
      <c r="K362" s="3">
        <f t="shared" si="12"/>
        <v>0</v>
      </c>
      <c r="L362" s="3">
        <f t="shared" si="12"/>
        <v>0</v>
      </c>
      <c r="M362" s="3">
        <f t="shared" si="12"/>
        <v>0</v>
      </c>
      <c r="N362" s="3">
        <f t="shared" si="12"/>
        <v>0</v>
      </c>
      <c r="O362" s="3">
        <f t="shared" si="12"/>
        <v>0</v>
      </c>
      <c r="P362" s="3">
        <f t="shared" si="12"/>
        <v>0</v>
      </c>
      <c r="Q362" s="3">
        <f t="shared" si="12"/>
        <v>0</v>
      </c>
      <c r="R362" s="3">
        <f t="shared" si="12"/>
        <v>0</v>
      </c>
      <c r="S362" s="3">
        <f t="shared" si="12"/>
        <v>0</v>
      </c>
      <c r="T362" s="3">
        <f t="shared" si="12"/>
        <v>0</v>
      </c>
      <c r="U362" s="3">
        <f t="shared" si="12"/>
        <v>0</v>
      </c>
      <c r="V362" s="3">
        <f t="shared" si="12"/>
        <v>37378</v>
      </c>
      <c r="W362" s="3">
        <f t="shared" si="12"/>
        <v>0</v>
      </c>
      <c r="X362" s="3">
        <f t="shared" si="12"/>
        <v>0</v>
      </c>
      <c r="Y362" s="3">
        <f t="shared" si="12"/>
        <v>0</v>
      </c>
      <c r="Z362" s="3">
        <f t="shared" si="12"/>
        <v>0</v>
      </c>
      <c r="AA362" s="3">
        <f t="shared" si="11"/>
        <v>2221233</v>
      </c>
      <c r="AC362" s="31"/>
      <c r="AD362" s="31"/>
    </row>
    <row r="363" spans="1:30" s="12" customFormat="1" x14ac:dyDescent="0.2">
      <c r="A363" s="9">
        <v>360</v>
      </c>
      <c r="B363" s="11"/>
      <c r="C363" s="10"/>
      <c r="D363" s="11" t="s">
        <v>29</v>
      </c>
      <c r="E363" s="3">
        <f t="shared" si="12"/>
        <v>534422</v>
      </c>
      <c r="F363" s="3">
        <f t="shared" si="12"/>
        <v>0</v>
      </c>
      <c r="G363" s="3">
        <f t="shared" si="12"/>
        <v>43447</v>
      </c>
      <c r="H363" s="3">
        <f t="shared" si="12"/>
        <v>0</v>
      </c>
      <c r="I363" s="3">
        <f t="shared" si="12"/>
        <v>0</v>
      </c>
      <c r="J363" s="3">
        <f t="shared" si="12"/>
        <v>510634</v>
      </c>
      <c r="K363" s="3">
        <f t="shared" si="12"/>
        <v>0</v>
      </c>
      <c r="L363" s="3">
        <f t="shared" si="12"/>
        <v>0</v>
      </c>
      <c r="M363" s="3">
        <f t="shared" si="12"/>
        <v>0</v>
      </c>
      <c r="N363" s="3">
        <f t="shared" si="12"/>
        <v>0</v>
      </c>
      <c r="O363" s="3">
        <f t="shared" si="12"/>
        <v>0</v>
      </c>
      <c r="P363" s="3">
        <f t="shared" si="12"/>
        <v>0</v>
      </c>
      <c r="Q363" s="3">
        <f t="shared" si="12"/>
        <v>0</v>
      </c>
      <c r="R363" s="3">
        <f t="shared" si="12"/>
        <v>0</v>
      </c>
      <c r="S363" s="3">
        <f t="shared" si="12"/>
        <v>0</v>
      </c>
      <c r="T363" s="3">
        <f t="shared" si="12"/>
        <v>0</v>
      </c>
      <c r="U363" s="3">
        <f t="shared" si="12"/>
        <v>0</v>
      </c>
      <c r="V363" s="3">
        <f t="shared" si="12"/>
        <v>0</v>
      </c>
      <c r="W363" s="3">
        <f t="shared" si="12"/>
        <v>0</v>
      </c>
      <c r="X363" s="3">
        <f t="shared" si="12"/>
        <v>0</v>
      </c>
      <c r="Y363" s="3">
        <f t="shared" si="12"/>
        <v>0</v>
      </c>
      <c r="Z363" s="3">
        <f t="shared" si="12"/>
        <v>0</v>
      </c>
      <c r="AA363" s="3">
        <f t="shared" si="11"/>
        <v>1088503</v>
      </c>
      <c r="AC363" s="31"/>
      <c r="AD363" s="31"/>
    </row>
    <row r="364" spans="1:30" x14ac:dyDescent="0.2">
      <c r="A364" s="9">
        <v>361</v>
      </c>
      <c r="B364" s="2" t="s">
        <v>261</v>
      </c>
      <c r="C364" s="1" t="s">
        <v>262</v>
      </c>
      <c r="D364" s="2" t="s">
        <v>27</v>
      </c>
      <c r="E364" s="15">
        <v>1</v>
      </c>
      <c r="F364" s="15">
        <v>0</v>
      </c>
      <c r="G364" s="15">
        <v>0</v>
      </c>
      <c r="H364" s="15">
        <v>0</v>
      </c>
      <c r="I364" s="15">
        <v>0</v>
      </c>
      <c r="J364" s="15">
        <v>2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3">
        <v>3</v>
      </c>
      <c r="AC364" s="31"/>
      <c r="AD364" s="31"/>
    </row>
    <row r="365" spans="1:30" x14ac:dyDescent="0.2">
      <c r="A365" s="9">
        <v>362</v>
      </c>
      <c r="B365" s="2" t="s">
        <v>261</v>
      </c>
      <c r="D365" s="2" t="s">
        <v>28</v>
      </c>
      <c r="E365" s="15">
        <v>1436</v>
      </c>
      <c r="F365" s="15">
        <v>0</v>
      </c>
      <c r="G365" s="15">
        <v>0</v>
      </c>
      <c r="H365" s="15">
        <v>0</v>
      </c>
      <c r="I365" s="15">
        <v>0</v>
      </c>
      <c r="J365" s="15">
        <v>1510634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3">
        <v>1512070</v>
      </c>
      <c r="AC365" s="31"/>
      <c r="AD365" s="31"/>
    </row>
    <row r="366" spans="1:30" x14ac:dyDescent="0.2">
      <c r="A366" s="9">
        <v>363</v>
      </c>
      <c r="B366" s="2" t="s">
        <v>261</v>
      </c>
      <c r="D366" s="2" t="s">
        <v>29</v>
      </c>
      <c r="E366" s="15">
        <v>1436</v>
      </c>
      <c r="F366" s="15">
        <v>0</v>
      </c>
      <c r="G366" s="15">
        <v>0</v>
      </c>
      <c r="H366" s="15">
        <v>0</v>
      </c>
      <c r="I366" s="15">
        <v>0</v>
      </c>
      <c r="J366" s="15">
        <v>510634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3">
        <v>512070</v>
      </c>
      <c r="AC366" s="31"/>
      <c r="AD366" s="31"/>
    </row>
    <row r="367" spans="1:30" x14ac:dyDescent="0.2">
      <c r="A367" s="9">
        <v>364</v>
      </c>
      <c r="B367" s="2" t="s">
        <v>263</v>
      </c>
      <c r="C367" s="1" t="s">
        <v>264</v>
      </c>
      <c r="D367" s="2" t="s">
        <v>27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3">
        <v>0</v>
      </c>
      <c r="AC367" s="31"/>
      <c r="AD367" s="31"/>
    </row>
    <row r="368" spans="1:30" x14ac:dyDescent="0.2">
      <c r="A368" s="9">
        <v>365</v>
      </c>
      <c r="B368" s="2" t="s">
        <v>263</v>
      </c>
      <c r="D368" s="2" t="s">
        <v>28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3">
        <v>0</v>
      </c>
      <c r="AC368" s="31"/>
      <c r="AD368" s="31"/>
    </row>
    <row r="369" spans="1:30" x14ac:dyDescent="0.2">
      <c r="A369" s="9">
        <v>366</v>
      </c>
      <c r="B369" s="2" t="s">
        <v>263</v>
      </c>
      <c r="D369" s="2" t="s">
        <v>29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3">
        <v>0</v>
      </c>
      <c r="AC369" s="31"/>
      <c r="AD369" s="31"/>
    </row>
    <row r="370" spans="1:30" x14ac:dyDescent="0.2">
      <c r="A370" s="9">
        <v>367</v>
      </c>
      <c r="B370" s="2" t="s">
        <v>265</v>
      </c>
      <c r="C370" s="1" t="s">
        <v>266</v>
      </c>
      <c r="D370" s="2" t="s">
        <v>27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3">
        <v>0</v>
      </c>
      <c r="AC370" s="31"/>
      <c r="AD370" s="31"/>
    </row>
    <row r="371" spans="1:30" x14ac:dyDescent="0.2">
      <c r="A371" s="9">
        <v>368</v>
      </c>
      <c r="B371" s="2" t="s">
        <v>265</v>
      </c>
      <c r="D371" s="2" t="s">
        <v>28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3">
        <v>0</v>
      </c>
      <c r="AC371" s="31"/>
      <c r="AD371" s="31"/>
    </row>
    <row r="372" spans="1:30" x14ac:dyDescent="0.2">
      <c r="A372" s="9">
        <v>369</v>
      </c>
      <c r="B372" s="2" t="s">
        <v>265</v>
      </c>
      <c r="D372" s="2" t="s">
        <v>29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3">
        <v>0</v>
      </c>
      <c r="AC372" s="31"/>
      <c r="AD372" s="31"/>
    </row>
    <row r="373" spans="1:30" x14ac:dyDescent="0.2">
      <c r="A373" s="9">
        <v>370</v>
      </c>
      <c r="B373" s="2" t="s">
        <v>267</v>
      </c>
      <c r="C373" s="1" t="s">
        <v>268</v>
      </c>
      <c r="D373" s="2" t="s">
        <v>27</v>
      </c>
      <c r="E373" s="15">
        <v>7</v>
      </c>
      <c r="F373" s="15">
        <v>0</v>
      </c>
      <c r="G373" s="15">
        <v>23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2</v>
      </c>
      <c r="W373" s="15">
        <v>0</v>
      </c>
      <c r="X373" s="15">
        <v>0</v>
      </c>
      <c r="Y373" s="15">
        <v>0</v>
      </c>
      <c r="Z373" s="15">
        <v>0</v>
      </c>
      <c r="AA373" s="3">
        <v>32</v>
      </c>
      <c r="AC373" s="31"/>
      <c r="AD373" s="31"/>
    </row>
    <row r="374" spans="1:30" x14ac:dyDescent="0.2">
      <c r="A374" s="9">
        <v>371</v>
      </c>
      <c r="B374" s="2" t="s">
        <v>267</v>
      </c>
      <c r="D374" s="2" t="s">
        <v>28</v>
      </c>
      <c r="E374" s="15">
        <v>540550</v>
      </c>
      <c r="F374" s="15">
        <v>0</v>
      </c>
      <c r="G374" s="15">
        <v>131235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37378</v>
      </c>
      <c r="W374" s="15">
        <v>0</v>
      </c>
      <c r="X374" s="15">
        <v>0</v>
      </c>
      <c r="Y374" s="15">
        <v>0</v>
      </c>
      <c r="Z374" s="15">
        <v>0</v>
      </c>
      <c r="AA374" s="3">
        <v>709163</v>
      </c>
      <c r="AC374" s="31"/>
      <c r="AD374" s="31"/>
    </row>
    <row r="375" spans="1:30" x14ac:dyDescent="0.2">
      <c r="A375" s="9">
        <v>372</v>
      </c>
      <c r="B375" s="2" t="s">
        <v>267</v>
      </c>
      <c r="D375" s="2" t="s">
        <v>29</v>
      </c>
      <c r="E375" s="15">
        <v>532986</v>
      </c>
      <c r="F375" s="15">
        <v>0</v>
      </c>
      <c r="G375" s="15">
        <v>43447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3">
        <v>576433</v>
      </c>
      <c r="AC375" s="31"/>
      <c r="AD375" s="31"/>
    </row>
    <row r="376" spans="1:30" x14ac:dyDescent="0.2">
      <c r="A376" s="9">
        <v>373</v>
      </c>
      <c r="B376" s="2" t="s">
        <v>269</v>
      </c>
      <c r="C376" s="1" t="s">
        <v>270</v>
      </c>
      <c r="D376" s="2" t="s">
        <v>27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3">
        <v>0</v>
      </c>
      <c r="AC376" s="31"/>
      <c r="AD376" s="31"/>
    </row>
    <row r="377" spans="1:30" x14ac:dyDescent="0.2">
      <c r="A377" s="9">
        <v>374</v>
      </c>
      <c r="B377" s="2" t="s">
        <v>269</v>
      </c>
      <c r="D377" s="2" t="s">
        <v>28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3">
        <v>0</v>
      </c>
      <c r="AC377" s="31"/>
      <c r="AD377" s="31"/>
    </row>
    <row r="378" spans="1:30" x14ac:dyDescent="0.2">
      <c r="A378" s="9">
        <v>375</v>
      </c>
      <c r="B378" s="2" t="s">
        <v>269</v>
      </c>
      <c r="D378" s="2" t="s">
        <v>29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3">
        <v>0</v>
      </c>
      <c r="AC378" s="31"/>
      <c r="AD378" s="31"/>
    </row>
    <row r="379" spans="1:30" x14ac:dyDescent="0.2">
      <c r="A379" s="9">
        <v>376</v>
      </c>
      <c r="B379" s="2" t="s">
        <v>271</v>
      </c>
      <c r="C379" s="1" t="s">
        <v>272</v>
      </c>
      <c r="D379" s="2" t="s">
        <v>27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3">
        <v>0</v>
      </c>
      <c r="AC379" s="31"/>
      <c r="AD379" s="31"/>
    </row>
    <row r="380" spans="1:30" x14ac:dyDescent="0.2">
      <c r="A380" s="9">
        <v>377</v>
      </c>
      <c r="B380" s="2" t="s">
        <v>271</v>
      </c>
      <c r="D380" s="2" t="s">
        <v>28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3">
        <v>0</v>
      </c>
      <c r="AC380" s="31"/>
      <c r="AD380" s="31"/>
    </row>
    <row r="381" spans="1:30" x14ac:dyDescent="0.2">
      <c r="A381" s="9">
        <v>378</v>
      </c>
      <c r="B381" s="2" t="s">
        <v>271</v>
      </c>
      <c r="D381" s="2" t="s">
        <v>29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3">
        <v>0</v>
      </c>
      <c r="AC381" s="31"/>
      <c r="AD381" s="31"/>
    </row>
    <row r="382" spans="1:30" x14ac:dyDescent="0.2">
      <c r="A382" s="9">
        <v>379</v>
      </c>
      <c r="B382" s="2" t="s">
        <v>273</v>
      </c>
      <c r="C382" s="1" t="s">
        <v>274</v>
      </c>
      <c r="D382" s="2" t="s">
        <v>27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3">
        <v>0</v>
      </c>
      <c r="AC382" s="31"/>
      <c r="AD382" s="31"/>
    </row>
    <row r="383" spans="1:30" x14ac:dyDescent="0.2">
      <c r="A383" s="9">
        <v>380</v>
      </c>
      <c r="B383" s="2" t="s">
        <v>273</v>
      </c>
      <c r="D383" s="2" t="s">
        <v>28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3">
        <v>0</v>
      </c>
      <c r="AC383" s="31"/>
      <c r="AD383" s="31"/>
    </row>
    <row r="384" spans="1:30" x14ac:dyDescent="0.2">
      <c r="A384" s="9">
        <v>381</v>
      </c>
      <c r="B384" s="2" t="s">
        <v>273</v>
      </c>
      <c r="D384" s="2" t="s">
        <v>29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3">
        <v>0</v>
      </c>
      <c r="AC384" s="31"/>
      <c r="AD384" s="31"/>
    </row>
    <row r="385" spans="1:30" x14ac:dyDescent="0.2">
      <c r="A385" s="9">
        <v>382</v>
      </c>
      <c r="B385" s="2" t="s">
        <v>275</v>
      </c>
      <c r="C385" s="1" t="s">
        <v>276</v>
      </c>
      <c r="D385" s="2" t="s">
        <v>27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3">
        <v>0</v>
      </c>
      <c r="AC385" s="31"/>
      <c r="AD385" s="31"/>
    </row>
    <row r="386" spans="1:30" x14ac:dyDescent="0.2">
      <c r="A386" s="9">
        <v>383</v>
      </c>
      <c r="B386" s="2" t="s">
        <v>275</v>
      </c>
      <c r="D386" s="2" t="s">
        <v>28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3">
        <v>0</v>
      </c>
      <c r="AC386" s="31"/>
      <c r="AD386" s="31"/>
    </row>
    <row r="387" spans="1:30" x14ac:dyDescent="0.2">
      <c r="A387" s="9">
        <v>384</v>
      </c>
      <c r="B387" s="2" t="s">
        <v>275</v>
      </c>
      <c r="D387" s="2" t="s">
        <v>29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0</v>
      </c>
      <c r="Z387" s="15">
        <v>0</v>
      </c>
      <c r="AA387" s="3">
        <v>0</v>
      </c>
      <c r="AC387" s="31"/>
      <c r="AD387" s="31"/>
    </row>
    <row r="388" spans="1:30" s="12" customFormat="1" x14ac:dyDescent="0.2">
      <c r="A388" s="9">
        <v>385</v>
      </c>
      <c r="B388" s="2" t="s">
        <v>277</v>
      </c>
      <c r="C388" s="10" t="s">
        <v>278</v>
      </c>
      <c r="D388" s="11" t="s">
        <v>27</v>
      </c>
      <c r="E388" s="3">
        <f>E391+E394+E397+E400+E403+E406+E409+E412+E415+E418+E421+E424+E427+E430+E433+E436+E439+E442+E445+E448+E451+E454+E457+E460+E463+E466+E469+E472+E475+E478+E481+E484+E487+E490+E493+E496+E499+E502</f>
        <v>76</v>
      </c>
      <c r="F388" s="3">
        <f t="shared" ref="F388:Z390" si="13">F391+F394+F397+F400+F403+F406+F409+F412+F415+F418+F421+F424+F427+F430+F433+F436+F439+F442+F445+F448+F451+F454+F457+F460+F463+F466+F469+F472+F475+F478+F481+F484+F487+F490+F493+F496+F499+F502</f>
        <v>6</v>
      </c>
      <c r="G388" s="3">
        <f t="shared" si="13"/>
        <v>32</v>
      </c>
      <c r="H388" s="3">
        <f t="shared" si="13"/>
        <v>5</v>
      </c>
      <c r="I388" s="3">
        <f t="shared" si="13"/>
        <v>1</v>
      </c>
      <c r="J388" s="3">
        <f t="shared" si="13"/>
        <v>7</v>
      </c>
      <c r="K388" s="3">
        <f t="shared" si="13"/>
        <v>0</v>
      </c>
      <c r="L388" s="3">
        <f t="shared" si="13"/>
        <v>0</v>
      </c>
      <c r="M388" s="3">
        <f t="shared" si="13"/>
        <v>0</v>
      </c>
      <c r="N388" s="3">
        <f t="shared" si="13"/>
        <v>1</v>
      </c>
      <c r="O388" s="3">
        <f t="shared" si="13"/>
        <v>1</v>
      </c>
      <c r="P388" s="3">
        <f t="shared" si="13"/>
        <v>0</v>
      </c>
      <c r="Q388" s="3">
        <f t="shared" si="13"/>
        <v>0</v>
      </c>
      <c r="R388" s="3">
        <f t="shared" si="13"/>
        <v>0</v>
      </c>
      <c r="S388" s="3">
        <f t="shared" si="13"/>
        <v>0</v>
      </c>
      <c r="T388" s="3">
        <f t="shared" si="13"/>
        <v>0</v>
      </c>
      <c r="U388" s="3">
        <f t="shared" si="13"/>
        <v>0</v>
      </c>
      <c r="V388" s="3">
        <f t="shared" si="13"/>
        <v>0</v>
      </c>
      <c r="W388" s="3">
        <f t="shared" si="13"/>
        <v>0</v>
      </c>
      <c r="X388" s="3">
        <f t="shared" si="13"/>
        <v>0</v>
      </c>
      <c r="Y388" s="3">
        <f t="shared" si="13"/>
        <v>0</v>
      </c>
      <c r="Z388" s="3">
        <f t="shared" si="13"/>
        <v>0</v>
      </c>
      <c r="AA388" s="3">
        <f t="shared" ref="AA388:AA390" si="14">SUM(E388:Z388)</f>
        <v>129</v>
      </c>
      <c r="AC388" s="31"/>
      <c r="AD388" s="31"/>
    </row>
    <row r="389" spans="1:30" s="12" customFormat="1" x14ac:dyDescent="0.2">
      <c r="A389" s="9">
        <v>386</v>
      </c>
      <c r="B389" s="11" t="s">
        <v>277</v>
      </c>
      <c r="C389" s="10"/>
      <c r="D389" s="11" t="s">
        <v>28</v>
      </c>
      <c r="E389" s="3">
        <f t="shared" ref="E389:T390" si="15">E392+E395+E398+E401+E404+E407+E410+E413+E416+E419+E422+E425+E428+E431+E434+E437+E440+E443+E446+E449+E452+E455+E458+E461+E464+E467+E470+E473+E476+E479+E482+E485+E488+E491+E494+E497+E500+E503</f>
        <v>1223172</v>
      </c>
      <c r="F389" s="3">
        <f t="shared" si="15"/>
        <v>4263256</v>
      </c>
      <c r="G389" s="3">
        <f t="shared" si="15"/>
        <v>51236482</v>
      </c>
      <c r="H389" s="3">
        <f t="shared" si="15"/>
        <v>11066000</v>
      </c>
      <c r="I389" s="3">
        <f t="shared" si="15"/>
        <v>32342</v>
      </c>
      <c r="J389" s="3">
        <f t="shared" si="15"/>
        <v>724956866</v>
      </c>
      <c r="K389" s="3">
        <f t="shared" si="15"/>
        <v>0</v>
      </c>
      <c r="L389" s="3">
        <f t="shared" si="15"/>
        <v>0</v>
      </c>
      <c r="M389" s="3">
        <f t="shared" si="15"/>
        <v>0</v>
      </c>
      <c r="N389" s="3">
        <f t="shared" si="15"/>
        <v>33500</v>
      </c>
      <c r="O389" s="3">
        <f t="shared" si="15"/>
        <v>16457700</v>
      </c>
      <c r="P389" s="3">
        <f t="shared" si="15"/>
        <v>0</v>
      </c>
      <c r="Q389" s="3">
        <f t="shared" si="15"/>
        <v>0</v>
      </c>
      <c r="R389" s="3">
        <f t="shared" si="15"/>
        <v>0</v>
      </c>
      <c r="S389" s="3">
        <f t="shared" si="15"/>
        <v>0</v>
      </c>
      <c r="T389" s="3">
        <f t="shared" si="15"/>
        <v>0</v>
      </c>
      <c r="U389" s="3">
        <f t="shared" si="13"/>
        <v>0</v>
      </c>
      <c r="V389" s="3">
        <f t="shared" si="13"/>
        <v>0</v>
      </c>
      <c r="W389" s="3">
        <f t="shared" si="13"/>
        <v>0</v>
      </c>
      <c r="X389" s="3">
        <f t="shared" si="13"/>
        <v>0</v>
      </c>
      <c r="Y389" s="3">
        <f t="shared" si="13"/>
        <v>0</v>
      </c>
      <c r="Z389" s="3">
        <f t="shared" si="13"/>
        <v>0</v>
      </c>
      <c r="AA389" s="3">
        <f t="shared" si="14"/>
        <v>809269318</v>
      </c>
      <c r="AC389" s="31"/>
      <c r="AD389" s="31"/>
    </row>
    <row r="390" spans="1:30" s="12" customFormat="1" x14ac:dyDescent="0.2">
      <c r="A390" s="9">
        <v>387</v>
      </c>
      <c r="B390" s="11" t="s">
        <v>277</v>
      </c>
      <c r="C390" s="10"/>
      <c r="D390" s="11" t="s">
        <v>29</v>
      </c>
      <c r="E390" s="3">
        <f t="shared" si="15"/>
        <v>1111347</v>
      </c>
      <c r="F390" s="3">
        <f t="shared" si="15"/>
        <v>3368662</v>
      </c>
      <c r="G390" s="3">
        <f t="shared" si="15"/>
        <v>61660845</v>
      </c>
      <c r="H390" s="3">
        <f t="shared" si="15"/>
        <v>4403461</v>
      </c>
      <c r="I390" s="3">
        <f t="shared" si="15"/>
        <v>32342</v>
      </c>
      <c r="J390" s="3">
        <f t="shared" si="15"/>
        <v>47701419</v>
      </c>
      <c r="K390" s="3">
        <f t="shared" si="15"/>
        <v>0</v>
      </c>
      <c r="L390" s="3">
        <f t="shared" si="15"/>
        <v>0</v>
      </c>
      <c r="M390" s="3">
        <f t="shared" si="15"/>
        <v>0</v>
      </c>
      <c r="N390" s="3">
        <f t="shared" si="15"/>
        <v>0</v>
      </c>
      <c r="O390" s="3">
        <f t="shared" si="15"/>
        <v>7773888</v>
      </c>
      <c r="P390" s="3">
        <f t="shared" si="15"/>
        <v>2380692</v>
      </c>
      <c r="Q390" s="3">
        <f t="shared" si="15"/>
        <v>0</v>
      </c>
      <c r="R390" s="3">
        <f t="shared" si="15"/>
        <v>0</v>
      </c>
      <c r="S390" s="3">
        <f t="shared" si="15"/>
        <v>0</v>
      </c>
      <c r="T390" s="3">
        <f t="shared" si="15"/>
        <v>0</v>
      </c>
      <c r="U390" s="3">
        <f t="shared" si="13"/>
        <v>0</v>
      </c>
      <c r="V390" s="3">
        <f t="shared" si="13"/>
        <v>0</v>
      </c>
      <c r="W390" s="3">
        <f t="shared" si="13"/>
        <v>0</v>
      </c>
      <c r="X390" s="3">
        <f t="shared" si="13"/>
        <v>0</v>
      </c>
      <c r="Y390" s="3">
        <f t="shared" si="13"/>
        <v>0</v>
      </c>
      <c r="Z390" s="3">
        <f t="shared" si="13"/>
        <v>0</v>
      </c>
      <c r="AA390" s="3">
        <f t="shared" si="14"/>
        <v>128432656</v>
      </c>
      <c r="AC390" s="31"/>
      <c r="AD390" s="31"/>
    </row>
    <row r="391" spans="1:30" x14ac:dyDescent="0.2">
      <c r="A391" s="9">
        <v>388</v>
      </c>
      <c r="B391" s="2" t="s">
        <v>279</v>
      </c>
      <c r="C391" s="1" t="s">
        <v>280</v>
      </c>
      <c r="D391" s="2" t="s">
        <v>27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3">
        <v>0</v>
      </c>
      <c r="AC391" s="31"/>
      <c r="AD391" s="31"/>
    </row>
    <row r="392" spans="1:30" x14ac:dyDescent="0.2">
      <c r="A392" s="9">
        <v>389</v>
      </c>
      <c r="B392" s="2" t="s">
        <v>279</v>
      </c>
      <c r="D392" s="2" t="s">
        <v>28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3">
        <v>0</v>
      </c>
      <c r="AC392" s="31"/>
      <c r="AD392" s="31"/>
    </row>
    <row r="393" spans="1:30" x14ac:dyDescent="0.2">
      <c r="A393" s="9">
        <v>390</v>
      </c>
      <c r="B393" s="2" t="s">
        <v>279</v>
      </c>
      <c r="D393" s="2" t="s">
        <v>29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3">
        <v>0</v>
      </c>
      <c r="AC393" s="31"/>
      <c r="AD393" s="31"/>
    </row>
    <row r="394" spans="1:30" x14ac:dyDescent="0.2">
      <c r="A394" s="9">
        <v>391</v>
      </c>
      <c r="B394" s="2" t="s">
        <v>281</v>
      </c>
      <c r="C394" s="1" t="s">
        <v>282</v>
      </c>
      <c r="D394" s="2" t="s">
        <v>27</v>
      </c>
      <c r="E394" s="15">
        <v>1</v>
      </c>
      <c r="F394" s="15">
        <v>0</v>
      </c>
      <c r="G394" s="15">
        <v>2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3">
        <v>3</v>
      </c>
      <c r="AC394" s="31"/>
      <c r="AD394" s="31"/>
    </row>
    <row r="395" spans="1:30" x14ac:dyDescent="0.2">
      <c r="A395" s="9">
        <v>392</v>
      </c>
      <c r="B395" s="2" t="s">
        <v>281</v>
      </c>
      <c r="D395" s="2" t="s">
        <v>28</v>
      </c>
      <c r="E395" s="15">
        <v>2500</v>
      </c>
      <c r="F395" s="15">
        <v>0</v>
      </c>
      <c r="G395" s="15">
        <v>681820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3">
        <v>684320</v>
      </c>
      <c r="AC395" s="31"/>
      <c r="AD395" s="31"/>
    </row>
    <row r="396" spans="1:30" x14ac:dyDescent="0.2">
      <c r="A396" s="9">
        <v>393</v>
      </c>
      <c r="B396" s="2" t="s">
        <v>281</v>
      </c>
      <c r="D396" s="2" t="s">
        <v>29</v>
      </c>
      <c r="E396" s="15">
        <v>2500</v>
      </c>
      <c r="F396" s="15">
        <v>0</v>
      </c>
      <c r="G396" s="15">
        <v>681820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3">
        <v>684320</v>
      </c>
      <c r="AC396" s="31"/>
      <c r="AD396" s="31"/>
    </row>
    <row r="397" spans="1:30" x14ac:dyDescent="0.2">
      <c r="A397" s="9">
        <v>394</v>
      </c>
      <c r="B397" s="2" t="s">
        <v>283</v>
      </c>
      <c r="C397" s="1" t="s">
        <v>284</v>
      </c>
      <c r="D397" s="2" t="s">
        <v>27</v>
      </c>
      <c r="E397" s="15">
        <v>1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3">
        <v>1</v>
      </c>
      <c r="AC397" s="31"/>
      <c r="AD397" s="31"/>
    </row>
    <row r="398" spans="1:30" x14ac:dyDescent="0.2">
      <c r="A398" s="9">
        <v>395</v>
      </c>
      <c r="B398" s="2" t="s">
        <v>283</v>
      </c>
      <c r="D398" s="2" t="s">
        <v>28</v>
      </c>
      <c r="E398" s="15">
        <v>25000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3">
        <v>25000</v>
      </c>
      <c r="AC398" s="31"/>
      <c r="AD398" s="31"/>
    </row>
    <row r="399" spans="1:30" x14ac:dyDescent="0.2">
      <c r="A399" s="9">
        <v>396</v>
      </c>
      <c r="B399" s="2" t="s">
        <v>283</v>
      </c>
      <c r="D399" s="2" t="s">
        <v>29</v>
      </c>
      <c r="E399" s="15">
        <v>2500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3">
        <v>2500</v>
      </c>
      <c r="AC399" s="31"/>
      <c r="AD399" s="31"/>
    </row>
    <row r="400" spans="1:30" x14ac:dyDescent="0.2">
      <c r="A400" s="9">
        <v>397</v>
      </c>
      <c r="B400" s="2" t="s">
        <v>285</v>
      </c>
      <c r="C400" s="1" t="s">
        <v>286</v>
      </c>
      <c r="D400" s="2" t="s">
        <v>27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3">
        <v>0</v>
      </c>
      <c r="AC400" s="31"/>
      <c r="AD400" s="31"/>
    </row>
    <row r="401" spans="1:30" x14ac:dyDescent="0.2">
      <c r="A401" s="9">
        <v>398</v>
      </c>
      <c r="B401" s="2" t="s">
        <v>285</v>
      </c>
      <c r="D401" s="2" t="s">
        <v>28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3">
        <v>0</v>
      </c>
      <c r="AC401" s="31"/>
      <c r="AD401" s="31"/>
    </row>
    <row r="402" spans="1:30" x14ac:dyDescent="0.2">
      <c r="A402" s="9">
        <v>399</v>
      </c>
      <c r="B402" s="2" t="s">
        <v>285</v>
      </c>
      <c r="D402" s="2" t="s">
        <v>29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3">
        <v>0</v>
      </c>
      <c r="AC402" s="31"/>
      <c r="AD402" s="31"/>
    </row>
    <row r="403" spans="1:30" x14ac:dyDescent="0.2">
      <c r="A403" s="9">
        <v>400</v>
      </c>
      <c r="B403" s="2" t="s">
        <v>287</v>
      </c>
      <c r="C403" s="1" t="s">
        <v>288</v>
      </c>
      <c r="D403" s="2" t="s">
        <v>27</v>
      </c>
      <c r="E403" s="15">
        <v>1</v>
      </c>
      <c r="F403" s="15">
        <v>0</v>
      </c>
      <c r="G403" s="15">
        <v>2</v>
      </c>
      <c r="H403" s="15">
        <v>0</v>
      </c>
      <c r="I403" s="15">
        <v>0</v>
      </c>
      <c r="J403" s="15">
        <v>1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5">
        <v>0</v>
      </c>
      <c r="Y403" s="15">
        <v>0</v>
      </c>
      <c r="Z403" s="15">
        <v>0</v>
      </c>
      <c r="AA403" s="3">
        <v>4</v>
      </c>
      <c r="AC403" s="31"/>
      <c r="AD403" s="31"/>
    </row>
    <row r="404" spans="1:30" x14ac:dyDescent="0.2">
      <c r="A404" s="9">
        <v>401</v>
      </c>
      <c r="B404" s="2" t="s">
        <v>287</v>
      </c>
      <c r="D404" s="2" t="s">
        <v>28</v>
      </c>
      <c r="E404" s="15">
        <v>90000</v>
      </c>
      <c r="F404" s="15">
        <v>0</v>
      </c>
      <c r="G404" s="15">
        <v>1387818</v>
      </c>
      <c r="H404" s="15">
        <v>0</v>
      </c>
      <c r="I404" s="15">
        <v>0</v>
      </c>
      <c r="J404" s="15">
        <v>374404686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3">
        <v>375882504</v>
      </c>
      <c r="AC404" s="31"/>
      <c r="AD404" s="31"/>
    </row>
    <row r="405" spans="1:30" x14ac:dyDescent="0.2">
      <c r="A405" s="9">
        <v>402</v>
      </c>
      <c r="B405" s="2" t="s">
        <v>287</v>
      </c>
      <c r="D405" s="2" t="s">
        <v>29</v>
      </c>
      <c r="E405" s="15">
        <v>139218</v>
      </c>
      <c r="F405" s="15">
        <v>38750</v>
      </c>
      <c r="G405" s="15">
        <v>1387818</v>
      </c>
      <c r="H405" s="15">
        <v>0</v>
      </c>
      <c r="I405" s="15">
        <v>0</v>
      </c>
      <c r="J405" s="15">
        <v>32134287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2380692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3">
        <v>36080765</v>
      </c>
      <c r="AC405" s="31"/>
      <c r="AD405" s="31"/>
    </row>
    <row r="406" spans="1:30" x14ac:dyDescent="0.2">
      <c r="A406" s="9">
        <v>403</v>
      </c>
      <c r="B406" s="2" t="s">
        <v>289</v>
      </c>
      <c r="C406" s="1" t="s">
        <v>290</v>
      </c>
      <c r="D406" s="2" t="s">
        <v>27</v>
      </c>
      <c r="E406" s="15">
        <v>0</v>
      </c>
      <c r="F406" s="15">
        <v>0</v>
      </c>
      <c r="G406" s="15">
        <v>1</v>
      </c>
      <c r="H406" s="15">
        <v>1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3">
        <v>2</v>
      </c>
      <c r="AC406" s="31"/>
      <c r="AD406" s="31"/>
    </row>
    <row r="407" spans="1:30" x14ac:dyDescent="0.2">
      <c r="A407" s="9">
        <v>404</v>
      </c>
      <c r="B407" s="2" t="s">
        <v>289</v>
      </c>
      <c r="D407" s="2" t="s">
        <v>28</v>
      </c>
      <c r="E407" s="15">
        <v>0</v>
      </c>
      <c r="F407" s="15">
        <v>0</v>
      </c>
      <c r="G407" s="15">
        <v>997800</v>
      </c>
      <c r="H407" s="15">
        <v>2080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3">
        <v>999880</v>
      </c>
      <c r="AC407" s="31"/>
      <c r="AD407" s="31"/>
    </row>
    <row r="408" spans="1:30" x14ac:dyDescent="0.2">
      <c r="A408" s="9">
        <v>405</v>
      </c>
      <c r="B408" s="2" t="s">
        <v>289</v>
      </c>
      <c r="D408" s="2" t="s">
        <v>29</v>
      </c>
      <c r="E408" s="15">
        <v>0</v>
      </c>
      <c r="F408" s="15">
        <v>0</v>
      </c>
      <c r="G408" s="15">
        <v>997800</v>
      </c>
      <c r="H408" s="15">
        <v>2080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3">
        <v>999880</v>
      </c>
      <c r="AC408" s="31"/>
      <c r="AD408" s="31"/>
    </row>
    <row r="409" spans="1:30" x14ac:dyDescent="0.2">
      <c r="A409" s="9">
        <v>406</v>
      </c>
      <c r="B409" s="2" t="s">
        <v>291</v>
      </c>
      <c r="C409" s="1" t="s">
        <v>292</v>
      </c>
      <c r="D409" s="2" t="s">
        <v>27</v>
      </c>
      <c r="E409" s="15">
        <v>7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3">
        <v>7</v>
      </c>
      <c r="AC409" s="31"/>
      <c r="AD409" s="31"/>
    </row>
    <row r="410" spans="1:30" x14ac:dyDescent="0.2">
      <c r="A410" s="9">
        <v>407</v>
      </c>
      <c r="B410" s="2" t="s">
        <v>291</v>
      </c>
      <c r="D410" s="2" t="s">
        <v>28</v>
      </c>
      <c r="E410" s="15">
        <v>45860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3">
        <v>45860</v>
      </c>
      <c r="AC410" s="31"/>
      <c r="AD410" s="31"/>
    </row>
    <row r="411" spans="1:30" x14ac:dyDescent="0.2">
      <c r="A411" s="9">
        <v>408</v>
      </c>
      <c r="B411" s="2" t="s">
        <v>291</v>
      </c>
      <c r="D411" s="2" t="s">
        <v>29</v>
      </c>
      <c r="E411" s="15">
        <v>42560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3">
        <v>42560</v>
      </c>
      <c r="AC411" s="31"/>
      <c r="AD411" s="31"/>
    </row>
    <row r="412" spans="1:30" x14ac:dyDescent="0.2">
      <c r="A412" s="9">
        <v>409</v>
      </c>
      <c r="B412" s="2" t="s">
        <v>293</v>
      </c>
      <c r="C412" s="1" t="s">
        <v>294</v>
      </c>
      <c r="D412" s="2" t="s">
        <v>27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3">
        <v>0</v>
      </c>
      <c r="AC412" s="31"/>
      <c r="AD412" s="31"/>
    </row>
    <row r="413" spans="1:30" x14ac:dyDescent="0.2">
      <c r="A413" s="9">
        <v>410</v>
      </c>
      <c r="B413" s="2" t="s">
        <v>293</v>
      </c>
      <c r="D413" s="2" t="s">
        <v>28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3">
        <v>0</v>
      </c>
      <c r="AC413" s="31"/>
      <c r="AD413" s="31"/>
    </row>
    <row r="414" spans="1:30" x14ac:dyDescent="0.2">
      <c r="A414" s="9">
        <v>411</v>
      </c>
      <c r="B414" s="2" t="s">
        <v>293</v>
      </c>
      <c r="D414" s="2" t="s">
        <v>29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3">
        <v>0</v>
      </c>
      <c r="AC414" s="31"/>
      <c r="AD414" s="31"/>
    </row>
    <row r="415" spans="1:30" x14ac:dyDescent="0.2">
      <c r="A415" s="9">
        <v>412</v>
      </c>
      <c r="B415" s="2" t="s">
        <v>295</v>
      </c>
      <c r="C415" s="1" t="s">
        <v>296</v>
      </c>
      <c r="D415" s="2" t="s">
        <v>27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3">
        <v>0</v>
      </c>
      <c r="AC415" s="31"/>
      <c r="AD415" s="31"/>
    </row>
    <row r="416" spans="1:30" x14ac:dyDescent="0.2">
      <c r="A416" s="9">
        <v>413</v>
      </c>
      <c r="B416" s="2" t="s">
        <v>295</v>
      </c>
      <c r="D416" s="2" t="s">
        <v>28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3">
        <v>0</v>
      </c>
      <c r="AC416" s="31"/>
      <c r="AD416" s="31"/>
    </row>
    <row r="417" spans="1:30" x14ac:dyDescent="0.2">
      <c r="A417" s="9">
        <v>414</v>
      </c>
      <c r="B417" s="2" t="s">
        <v>295</v>
      </c>
      <c r="D417" s="2" t="s">
        <v>29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3">
        <v>0</v>
      </c>
      <c r="AC417" s="31"/>
      <c r="AD417" s="31"/>
    </row>
    <row r="418" spans="1:30" x14ac:dyDescent="0.2">
      <c r="A418" s="9">
        <v>415</v>
      </c>
      <c r="B418" s="2" t="s">
        <v>297</v>
      </c>
      <c r="C418" s="1" t="s">
        <v>298</v>
      </c>
      <c r="D418" s="2" t="s">
        <v>27</v>
      </c>
      <c r="E418" s="15">
        <v>1</v>
      </c>
      <c r="F418" s="15">
        <v>0</v>
      </c>
      <c r="G418" s="15">
        <v>1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3">
        <v>2</v>
      </c>
      <c r="AC418" s="31"/>
      <c r="AD418" s="31"/>
    </row>
    <row r="419" spans="1:30" x14ac:dyDescent="0.2">
      <c r="A419" s="9">
        <v>416</v>
      </c>
      <c r="B419" s="2" t="s">
        <v>297</v>
      </c>
      <c r="D419" s="2" t="s">
        <v>28</v>
      </c>
      <c r="E419" s="15">
        <v>1500</v>
      </c>
      <c r="F419" s="15">
        <v>0</v>
      </c>
      <c r="G419" s="15">
        <v>461400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3">
        <v>462900</v>
      </c>
      <c r="AC419" s="31"/>
      <c r="AD419" s="31"/>
    </row>
    <row r="420" spans="1:30" x14ac:dyDescent="0.2">
      <c r="A420" s="9">
        <v>417</v>
      </c>
      <c r="B420" s="2" t="s">
        <v>297</v>
      </c>
      <c r="D420" s="2" t="s">
        <v>29</v>
      </c>
      <c r="E420" s="15">
        <v>1500</v>
      </c>
      <c r="F420" s="15">
        <v>0</v>
      </c>
      <c r="G420" s="15">
        <v>461400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3">
        <v>462900</v>
      </c>
      <c r="AC420" s="31"/>
      <c r="AD420" s="31"/>
    </row>
    <row r="421" spans="1:30" x14ac:dyDescent="0.2">
      <c r="A421" s="9">
        <v>418</v>
      </c>
      <c r="B421" s="2" t="s">
        <v>299</v>
      </c>
      <c r="C421" s="1" t="s">
        <v>300</v>
      </c>
      <c r="D421" s="2" t="s">
        <v>27</v>
      </c>
      <c r="E421" s="15">
        <v>1</v>
      </c>
      <c r="F421" s="15">
        <v>0</v>
      </c>
      <c r="G421" s="15">
        <v>3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3">
        <v>4</v>
      </c>
      <c r="AC421" s="31"/>
      <c r="AD421" s="31"/>
    </row>
    <row r="422" spans="1:30" x14ac:dyDescent="0.2">
      <c r="A422" s="9">
        <v>419</v>
      </c>
      <c r="B422" s="2" t="s">
        <v>299</v>
      </c>
      <c r="D422" s="2" t="s">
        <v>28</v>
      </c>
      <c r="E422" s="15">
        <v>30350</v>
      </c>
      <c r="F422" s="15">
        <v>0</v>
      </c>
      <c r="G422" s="15">
        <v>804616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3">
        <v>834966</v>
      </c>
      <c r="AC422" s="31"/>
      <c r="AD422" s="31"/>
    </row>
    <row r="423" spans="1:30" x14ac:dyDescent="0.2">
      <c r="A423" s="9">
        <v>420</v>
      </c>
      <c r="B423" s="2" t="s">
        <v>299</v>
      </c>
      <c r="D423" s="2" t="s">
        <v>29</v>
      </c>
      <c r="E423" s="15">
        <v>0</v>
      </c>
      <c r="F423" s="15">
        <v>0</v>
      </c>
      <c r="G423" s="15">
        <v>892088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3">
        <v>892088</v>
      </c>
      <c r="AC423" s="31"/>
      <c r="AD423" s="31"/>
    </row>
    <row r="424" spans="1:30" x14ac:dyDescent="0.2">
      <c r="A424" s="9">
        <v>421</v>
      </c>
      <c r="B424" s="2" t="s">
        <v>301</v>
      </c>
      <c r="C424" s="1" t="s">
        <v>302</v>
      </c>
      <c r="D424" s="2" t="s">
        <v>27</v>
      </c>
      <c r="E424" s="15">
        <v>28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3">
        <v>28</v>
      </c>
      <c r="AC424" s="31"/>
      <c r="AD424" s="31"/>
    </row>
    <row r="425" spans="1:30" x14ac:dyDescent="0.2">
      <c r="A425" s="9">
        <v>422</v>
      </c>
      <c r="B425" s="2" t="s">
        <v>301</v>
      </c>
      <c r="D425" s="2" t="s">
        <v>28</v>
      </c>
      <c r="E425" s="15">
        <v>215174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3">
        <v>215174</v>
      </c>
      <c r="AC425" s="31"/>
      <c r="AD425" s="31"/>
    </row>
    <row r="426" spans="1:30" x14ac:dyDescent="0.2">
      <c r="A426" s="9">
        <v>423</v>
      </c>
      <c r="B426" s="2" t="s">
        <v>301</v>
      </c>
      <c r="D426" s="2" t="s">
        <v>29</v>
      </c>
      <c r="E426" s="15">
        <v>131389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3">
        <v>131389</v>
      </c>
      <c r="AC426" s="31"/>
      <c r="AD426" s="31"/>
    </row>
    <row r="427" spans="1:30" x14ac:dyDescent="0.2">
      <c r="A427" s="9">
        <v>424</v>
      </c>
      <c r="B427" s="2" t="s">
        <v>303</v>
      </c>
      <c r="C427" s="1" t="s">
        <v>304</v>
      </c>
      <c r="D427" s="2" t="s">
        <v>27</v>
      </c>
      <c r="E427" s="15">
        <v>4</v>
      </c>
      <c r="F427" s="15">
        <v>1</v>
      </c>
      <c r="G427" s="15">
        <v>5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1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3">
        <v>11</v>
      </c>
      <c r="AC427" s="31"/>
      <c r="AD427" s="31"/>
    </row>
    <row r="428" spans="1:30" x14ac:dyDescent="0.2">
      <c r="A428" s="9">
        <v>425</v>
      </c>
      <c r="B428" s="2" t="s">
        <v>303</v>
      </c>
      <c r="D428" s="2" t="s">
        <v>28</v>
      </c>
      <c r="E428" s="15">
        <v>130220</v>
      </c>
      <c r="F428" s="15">
        <v>5000</v>
      </c>
      <c r="G428" s="15">
        <v>195903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16457700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3">
        <v>16788823</v>
      </c>
      <c r="AC428" s="31"/>
      <c r="AD428" s="31"/>
    </row>
    <row r="429" spans="1:30" x14ac:dyDescent="0.2">
      <c r="A429" s="9">
        <v>426</v>
      </c>
      <c r="B429" s="2" t="s">
        <v>303</v>
      </c>
      <c r="D429" s="2" t="s">
        <v>29</v>
      </c>
      <c r="E429" s="15">
        <v>118979</v>
      </c>
      <c r="F429" s="15">
        <v>2500</v>
      </c>
      <c r="G429" s="15">
        <v>232634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7773888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3">
        <v>8128001</v>
      </c>
      <c r="AC429" s="31"/>
      <c r="AD429" s="31"/>
    </row>
    <row r="430" spans="1:30" x14ac:dyDescent="0.2">
      <c r="A430" s="9">
        <v>427</v>
      </c>
      <c r="B430" s="2" t="s">
        <v>305</v>
      </c>
      <c r="C430" s="1" t="s">
        <v>306</v>
      </c>
      <c r="D430" s="2" t="s">
        <v>27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3">
        <v>0</v>
      </c>
      <c r="AC430" s="31"/>
      <c r="AD430" s="31"/>
    </row>
    <row r="431" spans="1:30" x14ac:dyDescent="0.2">
      <c r="A431" s="9">
        <v>428</v>
      </c>
      <c r="B431" s="2" t="s">
        <v>305</v>
      </c>
      <c r="D431" s="2" t="s">
        <v>28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0</v>
      </c>
      <c r="AA431" s="3">
        <v>0</v>
      </c>
      <c r="AC431" s="31"/>
      <c r="AD431" s="31"/>
    </row>
    <row r="432" spans="1:30" x14ac:dyDescent="0.2">
      <c r="A432" s="9">
        <v>429</v>
      </c>
      <c r="B432" s="2" t="s">
        <v>305</v>
      </c>
      <c r="D432" s="2" t="s">
        <v>29</v>
      </c>
      <c r="E432" s="15">
        <v>0</v>
      </c>
      <c r="F432" s="15">
        <v>0</v>
      </c>
      <c r="G432" s="15">
        <v>135764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3">
        <v>135764</v>
      </c>
      <c r="AC432" s="31"/>
      <c r="AD432" s="31"/>
    </row>
    <row r="433" spans="1:30" x14ac:dyDescent="0.2">
      <c r="A433" s="9">
        <v>430</v>
      </c>
      <c r="B433" s="2" t="s">
        <v>307</v>
      </c>
      <c r="C433" s="1" t="s">
        <v>308</v>
      </c>
      <c r="D433" s="2" t="s">
        <v>27</v>
      </c>
      <c r="E433" s="15">
        <v>1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3">
        <v>1</v>
      </c>
      <c r="AC433" s="31"/>
      <c r="AD433" s="31"/>
    </row>
    <row r="434" spans="1:30" x14ac:dyDescent="0.2">
      <c r="A434" s="9">
        <v>431</v>
      </c>
      <c r="B434" s="2" t="s">
        <v>307</v>
      </c>
      <c r="D434" s="2" t="s">
        <v>28</v>
      </c>
      <c r="E434" s="15">
        <v>59976</v>
      </c>
      <c r="F434" s="15">
        <v>0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3">
        <v>59976</v>
      </c>
      <c r="AC434" s="31"/>
      <c r="AD434" s="31"/>
    </row>
    <row r="435" spans="1:30" x14ac:dyDescent="0.2">
      <c r="A435" s="9">
        <v>432</v>
      </c>
      <c r="B435" s="2" t="s">
        <v>307</v>
      </c>
      <c r="D435" s="2" t="s">
        <v>29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3">
        <v>0</v>
      </c>
      <c r="AC435" s="31"/>
      <c r="AD435" s="31"/>
    </row>
    <row r="436" spans="1:30" x14ac:dyDescent="0.2">
      <c r="A436" s="9">
        <v>433</v>
      </c>
      <c r="B436" s="2" t="s">
        <v>309</v>
      </c>
      <c r="C436" s="1" t="s">
        <v>310</v>
      </c>
      <c r="D436" s="2" t="s">
        <v>27</v>
      </c>
      <c r="E436" s="15">
        <v>2</v>
      </c>
      <c r="F436" s="15">
        <v>3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3">
        <v>5</v>
      </c>
      <c r="AC436" s="31"/>
      <c r="AD436" s="31"/>
    </row>
    <row r="437" spans="1:30" x14ac:dyDescent="0.2">
      <c r="A437" s="9">
        <v>434</v>
      </c>
      <c r="B437" s="2" t="s">
        <v>309</v>
      </c>
      <c r="D437" s="2" t="s">
        <v>28</v>
      </c>
      <c r="E437" s="15">
        <v>55536</v>
      </c>
      <c r="F437" s="15">
        <v>4232821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3">
        <v>4288357</v>
      </c>
      <c r="AC437" s="31"/>
      <c r="AD437" s="31"/>
    </row>
    <row r="438" spans="1:30" x14ac:dyDescent="0.2">
      <c r="A438" s="9">
        <v>435</v>
      </c>
      <c r="B438" s="2" t="s">
        <v>309</v>
      </c>
      <c r="D438" s="2" t="s">
        <v>29</v>
      </c>
      <c r="E438" s="15">
        <v>55536</v>
      </c>
      <c r="F438" s="15">
        <v>2508000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3">
        <v>2563536</v>
      </c>
      <c r="AC438" s="31"/>
      <c r="AD438" s="31"/>
    </row>
    <row r="439" spans="1:30" x14ac:dyDescent="0.2">
      <c r="A439" s="9">
        <v>436</v>
      </c>
      <c r="B439" s="2" t="s">
        <v>311</v>
      </c>
      <c r="C439" s="1" t="s">
        <v>312</v>
      </c>
      <c r="D439" s="2" t="s">
        <v>27</v>
      </c>
      <c r="E439" s="15">
        <v>19</v>
      </c>
      <c r="F439" s="15">
        <v>0</v>
      </c>
      <c r="G439" s="15">
        <v>3</v>
      </c>
      <c r="H439" s="15">
        <v>1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3">
        <v>23</v>
      </c>
      <c r="AC439" s="31"/>
      <c r="AD439" s="31"/>
    </row>
    <row r="440" spans="1:30" x14ac:dyDescent="0.2">
      <c r="A440" s="9">
        <v>437</v>
      </c>
      <c r="B440" s="2" t="s">
        <v>311</v>
      </c>
      <c r="D440" s="2" t="s">
        <v>28</v>
      </c>
      <c r="E440" s="15">
        <v>363434</v>
      </c>
      <c r="F440" s="15">
        <v>0</v>
      </c>
      <c r="G440" s="15">
        <v>9092834</v>
      </c>
      <c r="H440" s="15">
        <v>6281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3">
        <v>9462549</v>
      </c>
      <c r="AC440" s="31"/>
      <c r="AD440" s="31"/>
    </row>
    <row r="441" spans="1:30" x14ac:dyDescent="0.2">
      <c r="A441" s="9">
        <v>438</v>
      </c>
      <c r="B441" s="2" t="s">
        <v>311</v>
      </c>
      <c r="D441" s="2" t="s">
        <v>29</v>
      </c>
      <c r="E441" s="15">
        <v>420178</v>
      </c>
      <c r="F441" s="15">
        <v>0</v>
      </c>
      <c r="G441" s="15">
        <v>8300303</v>
      </c>
      <c r="H441" s="15">
        <v>450142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3">
        <v>9170623</v>
      </c>
      <c r="AC441" s="31"/>
      <c r="AD441" s="31"/>
    </row>
    <row r="442" spans="1:30" x14ac:dyDescent="0.2">
      <c r="A442" s="9">
        <v>439</v>
      </c>
      <c r="B442" s="2" t="s">
        <v>313</v>
      </c>
      <c r="C442" s="1" t="s">
        <v>314</v>
      </c>
      <c r="D442" s="2" t="s">
        <v>27</v>
      </c>
      <c r="E442" s="15">
        <v>0</v>
      </c>
      <c r="F442" s="15">
        <v>0</v>
      </c>
      <c r="G442" s="15">
        <v>1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3">
        <v>1</v>
      </c>
      <c r="AC442" s="31"/>
      <c r="AD442" s="31"/>
    </row>
    <row r="443" spans="1:30" x14ac:dyDescent="0.2">
      <c r="A443" s="9">
        <v>440</v>
      </c>
      <c r="B443" s="2" t="s">
        <v>313</v>
      </c>
      <c r="D443" s="2" t="s">
        <v>28</v>
      </c>
      <c r="E443" s="15">
        <v>0</v>
      </c>
      <c r="F443" s="15">
        <v>0</v>
      </c>
      <c r="G443" s="15">
        <v>97560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5">
        <v>0</v>
      </c>
      <c r="AA443" s="3">
        <v>97560</v>
      </c>
      <c r="AC443" s="31"/>
      <c r="AD443" s="31"/>
    </row>
    <row r="444" spans="1:30" x14ac:dyDescent="0.2">
      <c r="A444" s="9">
        <v>441</v>
      </c>
      <c r="B444" s="2" t="s">
        <v>313</v>
      </c>
      <c r="D444" s="2" t="s">
        <v>29</v>
      </c>
      <c r="E444" s="15">
        <v>0</v>
      </c>
      <c r="F444" s="15">
        <v>0</v>
      </c>
      <c r="G444" s="15">
        <v>97560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3">
        <v>97560</v>
      </c>
      <c r="AC444" s="31"/>
      <c r="AD444" s="31"/>
    </row>
    <row r="445" spans="1:30" x14ac:dyDescent="0.2">
      <c r="A445" s="9">
        <v>442</v>
      </c>
      <c r="B445" s="2" t="s">
        <v>315</v>
      </c>
      <c r="C445" s="1" t="s">
        <v>316</v>
      </c>
      <c r="D445" s="2" t="s">
        <v>27</v>
      </c>
      <c r="E445" s="15">
        <v>0</v>
      </c>
      <c r="F445" s="15">
        <v>0</v>
      </c>
      <c r="G445" s="15">
        <v>3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3">
        <v>3</v>
      </c>
      <c r="AC445" s="31"/>
      <c r="AD445" s="31"/>
    </row>
    <row r="446" spans="1:30" x14ac:dyDescent="0.2">
      <c r="A446" s="9">
        <v>443</v>
      </c>
      <c r="B446" s="2" t="s">
        <v>315</v>
      </c>
      <c r="D446" s="2" t="s">
        <v>28</v>
      </c>
      <c r="E446" s="15">
        <v>0</v>
      </c>
      <c r="F446" s="15">
        <v>0</v>
      </c>
      <c r="G446" s="15">
        <v>1006790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3">
        <v>1006790</v>
      </c>
      <c r="AC446" s="31"/>
      <c r="AD446" s="31"/>
    </row>
    <row r="447" spans="1:30" x14ac:dyDescent="0.2">
      <c r="A447" s="9">
        <v>444</v>
      </c>
      <c r="B447" s="2" t="s">
        <v>315</v>
      </c>
      <c r="D447" s="2" t="s">
        <v>29</v>
      </c>
      <c r="E447" s="15">
        <v>0</v>
      </c>
      <c r="F447" s="15">
        <v>0</v>
      </c>
      <c r="G447" s="15">
        <v>304420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5">
        <v>0</v>
      </c>
      <c r="Y447" s="15">
        <v>0</v>
      </c>
      <c r="Z447" s="15">
        <v>0</v>
      </c>
      <c r="AA447" s="3">
        <v>304420</v>
      </c>
      <c r="AC447" s="31"/>
      <c r="AD447" s="31"/>
    </row>
    <row r="448" spans="1:30" x14ac:dyDescent="0.2">
      <c r="A448" s="9">
        <v>445</v>
      </c>
      <c r="B448" s="2" t="s">
        <v>317</v>
      </c>
      <c r="C448" s="1" t="s">
        <v>318</v>
      </c>
      <c r="D448" s="2" t="s">
        <v>27</v>
      </c>
      <c r="E448" s="15">
        <v>2</v>
      </c>
      <c r="F448" s="15">
        <v>0</v>
      </c>
      <c r="G448" s="15">
        <v>1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3">
        <v>3</v>
      </c>
      <c r="AC448" s="31"/>
      <c r="AD448" s="31"/>
    </row>
    <row r="449" spans="1:30" x14ac:dyDescent="0.2">
      <c r="A449" s="9">
        <v>446</v>
      </c>
      <c r="B449" s="2" t="s">
        <v>317</v>
      </c>
      <c r="D449" s="2" t="s">
        <v>28</v>
      </c>
      <c r="E449" s="15">
        <v>27750</v>
      </c>
      <c r="F449" s="15">
        <v>0</v>
      </c>
      <c r="G449" s="15">
        <v>6291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3">
        <v>34041</v>
      </c>
      <c r="AC449" s="31"/>
      <c r="AD449" s="31"/>
    </row>
    <row r="450" spans="1:30" x14ac:dyDescent="0.2">
      <c r="A450" s="9">
        <v>447</v>
      </c>
      <c r="B450" s="2" t="s">
        <v>317</v>
      </c>
      <c r="D450" s="2" t="s">
        <v>29</v>
      </c>
      <c r="E450" s="15">
        <v>22530</v>
      </c>
      <c r="F450" s="15">
        <v>0</v>
      </c>
      <c r="G450" s="15">
        <v>6291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3">
        <v>28821</v>
      </c>
      <c r="AC450" s="31"/>
      <c r="AD450" s="31"/>
    </row>
    <row r="451" spans="1:30" x14ac:dyDescent="0.2">
      <c r="A451" s="9">
        <v>448</v>
      </c>
      <c r="B451" s="2" t="s">
        <v>319</v>
      </c>
      <c r="C451" s="1" t="s">
        <v>320</v>
      </c>
      <c r="D451" s="2" t="s">
        <v>27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5">
        <v>0</v>
      </c>
      <c r="Y451" s="15">
        <v>0</v>
      </c>
      <c r="Z451" s="15">
        <v>0</v>
      </c>
      <c r="AA451" s="3">
        <v>0</v>
      </c>
      <c r="AC451" s="31"/>
      <c r="AD451" s="31"/>
    </row>
    <row r="452" spans="1:30" x14ac:dyDescent="0.2">
      <c r="A452" s="9">
        <v>449</v>
      </c>
      <c r="B452" s="2" t="s">
        <v>319</v>
      </c>
      <c r="D452" s="2" t="s">
        <v>28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3">
        <v>0</v>
      </c>
      <c r="AC452" s="31"/>
      <c r="AD452" s="31"/>
    </row>
    <row r="453" spans="1:30" x14ac:dyDescent="0.2">
      <c r="A453" s="9">
        <v>450</v>
      </c>
      <c r="B453" s="2" t="s">
        <v>319</v>
      </c>
      <c r="D453" s="2" t="s">
        <v>29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3">
        <v>0</v>
      </c>
      <c r="AC453" s="31"/>
      <c r="AD453" s="31"/>
    </row>
    <row r="454" spans="1:30" x14ac:dyDescent="0.2">
      <c r="A454" s="9">
        <v>451</v>
      </c>
      <c r="B454" s="2" t="s">
        <v>321</v>
      </c>
      <c r="C454" s="1" t="s">
        <v>322</v>
      </c>
      <c r="D454" s="2" t="s">
        <v>27</v>
      </c>
      <c r="E454" s="15">
        <v>0</v>
      </c>
      <c r="F454" s="15">
        <v>0</v>
      </c>
      <c r="G454" s="15">
        <v>1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3">
        <v>1</v>
      </c>
      <c r="AC454" s="31"/>
      <c r="AD454" s="31"/>
    </row>
    <row r="455" spans="1:30" x14ac:dyDescent="0.2">
      <c r="A455" s="9">
        <v>452</v>
      </c>
      <c r="B455" s="2" t="s">
        <v>321</v>
      </c>
      <c r="D455" s="2" t="s">
        <v>28</v>
      </c>
      <c r="E455" s="15">
        <v>0</v>
      </c>
      <c r="F455" s="15">
        <v>0</v>
      </c>
      <c r="G455" s="15">
        <v>2927290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3">
        <v>2927290</v>
      </c>
      <c r="AC455" s="31"/>
      <c r="AD455" s="31"/>
    </row>
    <row r="456" spans="1:30" x14ac:dyDescent="0.2">
      <c r="A456" s="9">
        <v>453</v>
      </c>
      <c r="B456" s="2" t="s">
        <v>321</v>
      </c>
      <c r="D456" s="2" t="s">
        <v>29</v>
      </c>
      <c r="E456" s="15">
        <v>0</v>
      </c>
      <c r="F456" s="15">
        <v>0</v>
      </c>
      <c r="G456" s="15">
        <v>643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3">
        <v>643</v>
      </c>
      <c r="AC456" s="31"/>
      <c r="AD456" s="31"/>
    </row>
    <row r="457" spans="1:30" ht="25.5" x14ac:dyDescent="0.2">
      <c r="A457" s="9">
        <v>454</v>
      </c>
      <c r="B457" s="2" t="s">
        <v>323</v>
      </c>
      <c r="C457" s="1" t="s">
        <v>324</v>
      </c>
      <c r="D457" s="2" t="s">
        <v>27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3">
        <v>0</v>
      </c>
      <c r="AC457" s="31"/>
      <c r="AD457" s="31"/>
    </row>
    <row r="458" spans="1:30" x14ac:dyDescent="0.2">
      <c r="A458" s="9">
        <v>455</v>
      </c>
      <c r="B458" s="2" t="s">
        <v>323</v>
      </c>
      <c r="D458" s="2" t="s">
        <v>28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3">
        <v>0</v>
      </c>
      <c r="AC458" s="31"/>
      <c r="AD458" s="31"/>
    </row>
    <row r="459" spans="1:30" x14ac:dyDescent="0.2">
      <c r="A459" s="9">
        <v>456</v>
      </c>
      <c r="B459" s="2" t="s">
        <v>323</v>
      </c>
      <c r="D459" s="2" t="s">
        <v>29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0</v>
      </c>
      <c r="Y459" s="15">
        <v>0</v>
      </c>
      <c r="Z459" s="15">
        <v>0</v>
      </c>
      <c r="AA459" s="3">
        <v>0</v>
      </c>
      <c r="AC459" s="31"/>
      <c r="AD459" s="31"/>
    </row>
    <row r="460" spans="1:30" x14ac:dyDescent="0.2">
      <c r="A460" s="9">
        <v>457</v>
      </c>
      <c r="B460" s="2" t="s">
        <v>325</v>
      </c>
      <c r="C460" s="1" t="s">
        <v>326</v>
      </c>
      <c r="D460" s="2" t="s">
        <v>27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3">
        <v>0</v>
      </c>
      <c r="AC460" s="31"/>
      <c r="AD460" s="31"/>
    </row>
    <row r="461" spans="1:30" x14ac:dyDescent="0.2">
      <c r="A461" s="9">
        <v>458</v>
      </c>
      <c r="B461" s="2" t="s">
        <v>325</v>
      </c>
      <c r="D461" s="2" t="s">
        <v>28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3">
        <v>0</v>
      </c>
      <c r="AC461" s="31"/>
      <c r="AD461" s="31"/>
    </row>
    <row r="462" spans="1:30" x14ac:dyDescent="0.2">
      <c r="A462" s="9">
        <v>459</v>
      </c>
      <c r="B462" s="2" t="s">
        <v>325</v>
      </c>
      <c r="D462" s="2" t="s">
        <v>29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3">
        <v>0</v>
      </c>
      <c r="AC462" s="31"/>
      <c r="AD462" s="31"/>
    </row>
    <row r="463" spans="1:30" x14ac:dyDescent="0.2">
      <c r="A463" s="9">
        <v>460</v>
      </c>
      <c r="B463" s="2" t="s">
        <v>327</v>
      </c>
      <c r="C463" s="1" t="s">
        <v>328</v>
      </c>
      <c r="D463" s="2" t="s">
        <v>27</v>
      </c>
      <c r="E463" s="15">
        <v>0</v>
      </c>
      <c r="F463" s="15">
        <v>0</v>
      </c>
      <c r="G463" s="15">
        <v>0</v>
      </c>
      <c r="H463" s="15">
        <v>1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0</v>
      </c>
      <c r="Z463" s="15">
        <v>0</v>
      </c>
      <c r="AA463" s="3">
        <v>1</v>
      </c>
      <c r="AC463" s="31"/>
      <c r="AD463" s="31"/>
    </row>
    <row r="464" spans="1:30" x14ac:dyDescent="0.2">
      <c r="A464" s="9">
        <v>461</v>
      </c>
      <c r="B464" s="2" t="s">
        <v>327</v>
      </c>
      <c r="D464" s="2" t="s">
        <v>28</v>
      </c>
      <c r="E464" s="15">
        <v>0</v>
      </c>
      <c r="F464" s="15">
        <v>0</v>
      </c>
      <c r="G464" s="15">
        <v>0</v>
      </c>
      <c r="H464" s="15">
        <v>7400000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3">
        <v>7400000</v>
      </c>
      <c r="AC464" s="31"/>
      <c r="AD464" s="31"/>
    </row>
    <row r="465" spans="1:30" x14ac:dyDescent="0.2">
      <c r="A465" s="9">
        <v>462</v>
      </c>
      <c r="B465" s="2" t="s">
        <v>327</v>
      </c>
      <c r="D465" s="2" t="s">
        <v>29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3">
        <v>0</v>
      </c>
      <c r="AC465" s="31"/>
      <c r="AD465" s="31"/>
    </row>
    <row r="466" spans="1:30" x14ac:dyDescent="0.2">
      <c r="A466" s="9">
        <v>463</v>
      </c>
      <c r="B466" s="2" t="s">
        <v>329</v>
      </c>
      <c r="C466" s="1" t="s">
        <v>330</v>
      </c>
      <c r="D466" s="2" t="s">
        <v>27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5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3">
        <v>5</v>
      </c>
      <c r="AC466" s="31"/>
      <c r="AD466" s="31"/>
    </row>
    <row r="467" spans="1:30" x14ac:dyDescent="0.2">
      <c r="A467" s="9">
        <v>464</v>
      </c>
      <c r="B467" s="2" t="s">
        <v>329</v>
      </c>
      <c r="D467" s="2" t="s">
        <v>28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347452180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5">
        <v>0</v>
      </c>
      <c r="Y467" s="15">
        <v>0</v>
      </c>
      <c r="Z467" s="15">
        <v>0</v>
      </c>
      <c r="AA467" s="3">
        <v>347452180</v>
      </c>
      <c r="AC467" s="31"/>
      <c r="AD467" s="31"/>
    </row>
    <row r="468" spans="1:30" x14ac:dyDescent="0.2">
      <c r="A468" s="9">
        <v>465</v>
      </c>
      <c r="B468" s="2" t="s">
        <v>329</v>
      </c>
      <c r="D468" s="2" t="s">
        <v>29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15567132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3">
        <v>15567132</v>
      </c>
      <c r="AC468" s="31"/>
      <c r="AD468" s="31"/>
    </row>
    <row r="469" spans="1:30" x14ac:dyDescent="0.2">
      <c r="A469" s="9">
        <v>466</v>
      </c>
      <c r="B469" s="2" t="s">
        <v>331</v>
      </c>
      <c r="C469" s="1" t="s">
        <v>332</v>
      </c>
      <c r="D469" s="2" t="s">
        <v>27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3">
        <v>0</v>
      </c>
      <c r="AC469" s="31"/>
      <c r="AD469" s="31"/>
    </row>
    <row r="470" spans="1:30" x14ac:dyDescent="0.2">
      <c r="A470" s="9">
        <v>467</v>
      </c>
      <c r="B470" s="2" t="s">
        <v>331</v>
      </c>
      <c r="D470" s="2" t="s">
        <v>28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3">
        <v>0</v>
      </c>
      <c r="AC470" s="31"/>
      <c r="AD470" s="31"/>
    </row>
    <row r="471" spans="1:30" x14ac:dyDescent="0.2">
      <c r="A471" s="9">
        <v>468</v>
      </c>
      <c r="B471" s="2" t="s">
        <v>331</v>
      </c>
      <c r="D471" s="2" t="s">
        <v>29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5">
        <v>0</v>
      </c>
      <c r="Y471" s="15">
        <v>0</v>
      </c>
      <c r="Z471" s="15">
        <v>0</v>
      </c>
      <c r="AA471" s="3">
        <v>0</v>
      </c>
      <c r="AC471" s="31"/>
      <c r="AD471" s="31"/>
    </row>
    <row r="472" spans="1:30" x14ac:dyDescent="0.2">
      <c r="A472" s="9">
        <v>469</v>
      </c>
      <c r="B472" s="2" t="s">
        <v>333</v>
      </c>
      <c r="C472" s="1" t="s">
        <v>334</v>
      </c>
      <c r="D472" s="2" t="s">
        <v>27</v>
      </c>
      <c r="E472" s="15">
        <v>1</v>
      </c>
      <c r="F472" s="15">
        <v>0</v>
      </c>
      <c r="G472" s="15">
        <v>0</v>
      </c>
      <c r="H472" s="15">
        <v>0</v>
      </c>
      <c r="I472" s="15">
        <v>1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3">
        <v>2</v>
      </c>
      <c r="AC472" s="31"/>
      <c r="AD472" s="31"/>
    </row>
    <row r="473" spans="1:30" x14ac:dyDescent="0.2">
      <c r="A473" s="9">
        <v>470</v>
      </c>
      <c r="B473" s="2" t="s">
        <v>333</v>
      </c>
      <c r="D473" s="2" t="s">
        <v>28</v>
      </c>
      <c r="E473" s="15">
        <v>15901</v>
      </c>
      <c r="F473" s="15">
        <v>0</v>
      </c>
      <c r="G473" s="15">
        <v>0</v>
      </c>
      <c r="H473" s="15">
        <v>0</v>
      </c>
      <c r="I473" s="15">
        <v>32342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3">
        <v>48243</v>
      </c>
      <c r="AC473" s="31"/>
      <c r="AD473" s="31"/>
    </row>
    <row r="474" spans="1:30" x14ac:dyDescent="0.2">
      <c r="A474" s="9">
        <v>471</v>
      </c>
      <c r="B474" s="2" t="s">
        <v>333</v>
      </c>
      <c r="D474" s="2" t="s">
        <v>29</v>
      </c>
      <c r="E474" s="15">
        <v>2633</v>
      </c>
      <c r="F474" s="15">
        <v>0</v>
      </c>
      <c r="G474" s="15">
        <v>0</v>
      </c>
      <c r="H474" s="15">
        <v>0</v>
      </c>
      <c r="I474" s="15">
        <v>32342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3">
        <v>34975</v>
      </c>
      <c r="AC474" s="31"/>
      <c r="AD474" s="31"/>
    </row>
    <row r="475" spans="1:30" x14ac:dyDescent="0.2">
      <c r="A475" s="9">
        <v>472</v>
      </c>
      <c r="B475" s="2" t="s">
        <v>335</v>
      </c>
      <c r="C475" s="1" t="s">
        <v>336</v>
      </c>
      <c r="D475" s="2" t="s">
        <v>27</v>
      </c>
      <c r="E475" s="15">
        <v>2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3">
        <v>2</v>
      </c>
      <c r="AC475" s="31"/>
      <c r="AD475" s="31"/>
    </row>
    <row r="476" spans="1:30" x14ac:dyDescent="0.2">
      <c r="A476" s="9">
        <v>473</v>
      </c>
      <c r="B476" s="2" t="s">
        <v>335</v>
      </c>
      <c r="D476" s="2" t="s">
        <v>28</v>
      </c>
      <c r="E476" s="15">
        <v>143000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3">
        <v>143000</v>
      </c>
      <c r="AC476" s="31"/>
      <c r="AD476" s="31"/>
    </row>
    <row r="477" spans="1:30" x14ac:dyDescent="0.2">
      <c r="A477" s="9">
        <v>474</v>
      </c>
      <c r="B477" s="2" t="s">
        <v>335</v>
      </c>
      <c r="D477" s="2" t="s">
        <v>29</v>
      </c>
      <c r="E477" s="15">
        <v>145700</v>
      </c>
      <c r="F477" s="15">
        <v>0</v>
      </c>
      <c r="G477" s="15">
        <v>0</v>
      </c>
      <c r="H477" s="15">
        <v>293600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3">
        <v>439300</v>
      </c>
      <c r="AC477" s="31"/>
      <c r="AD477" s="31"/>
    </row>
    <row r="478" spans="1:30" x14ac:dyDescent="0.2">
      <c r="A478" s="9">
        <v>475</v>
      </c>
      <c r="B478" s="2" t="s">
        <v>337</v>
      </c>
      <c r="C478" s="1" t="s">
        <v>338</v>
      </c>
      <c r="D478" s="2" t="s">
        <v>27</v>
      </c>
      <c r="E478" s="15">
        <v>0</v>
      </c>
      <c r="F478" s="15">
        <v>0</v>
      </c>
      <c r="G478" s="15">
        <v>2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3">
        <v>2</v>
      </c>
      <c r="AC478" s="31"/>
      <c r="AD478" s="31"/>
    </row>
    <row r="479" spans="1:30" x14ac:dyDescent="0.2">
      <c r="A479" s="9">
        <v>476</v>
      </c>
      <c r="B479" s="2" t="s">
        <v>337</v>
      </c>
      <c r="D479" s="2" t="s">
        <v>28</v>
      </c>
      <c r="E479" s="15">
        <v>0</v>
      </c>
      <c r="F479" s="15">
        <v>0</v>
      </c>
      <c r="G479" s="15">
        <v>320648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0</v>
      </c>
      <c r="Y479" s="15">
        <v>0</v>
      </c>
      <c r="Z479" s="15">
        <v>0</v>
      </c>
      <c r="AA479" s="3">
        <v>320648</v>
      </c>
      <c r="AC479" s="31"/>
      <c r="AD479" s="31"/>
    </row>
    <row r="480" spans="1:30" x14ac:dyDescent="0.2">
      <c r="A480" s="9">
        <v>477</v>
      </c>
      <c r="B480" s="2" t="s">
        <v>337</v>
      </c>
      <c r="D480" s="2" t="s">
        <v>29</v>
      </c>
      <c r="E480" s="15">
        <v>0</v>
      </c>
      <c r="F480" s="15">
        <v>0</v>
      </c>
      <c r="G480" s="15">
        <v>320648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3">
        <v>320648</v>
      </c>
      <c r="AC480" s="31"/>
      <c r="AD480" s="31"/>
    </row>
    <row r="481" spans="1:30" x14ac:dyDescent="0.2">
      <c r="A481" s="9">
        <v>478</v>
      </c>
      <c r="B481" s="2" t="s">
        <v>339</v>
      </c>
      <c r="C481" s="1" t="s">
        <v>340</v>
      </c>
      <c r="D481" s="2" t="s">
        <v>27</v>
      </c>
      <c r="E481" s="15">
        <v>1</v>
      </c>
      <c r="F481" s="15">
        <v>0</v>
      </c>
      <c r="G481" s="15">
        <v>0</v>
      </c>
      <c r="H481" s="15">
        <v>2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0</v>
      </c>
      <c r="Y481" s="15">
        <v>0</v>
      </c>
      <c r="Z481" s="15">
        <v>0</v>
      </c>
      <c r="AA481" s="3">
        <v>3</v>
      </c>
      <c r="AC481" s="31"/>
      <c r="AD481" s="31"/>
    </row>
    <row r="482" spans="1:30" x14ac:dyDescent="0.2">
      <c r="A482" s="9">
        <v>479</v>
      </c>
      <c r="B482" s="2" t="s">
        <v>339</v>
      </c>
      <c r="D482" s="2" t="s">
        <v>28</v>
      </c>
      <c r="E482" s="15">
        <v>2633</v>
      </c>
      <c r="F482" s="15">
        <v>0</v>
      </c>
      <c r="G482" s="15">
        <v>0</v>
      </c>
      <c r="H482" s="15">
        <v>3657639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3">
        <v>3660272</v>
      </c>
      <c r="AC482" s="31"/>
      <c r="AD482" s="31"/>
    </row>
    <row r="483" spans="1:30" x14ac:dyDescent="0.2">
      <c r="A483" s="9">
        <v>480</v>
      </c>
      <c r="B483" s="2" t="s">
        <v>339</v>
      </c>
      <c r="D483" s="2" t="s">
        <v>29</v>
      </c>
      <c r="E483" s="15">
        <v>2633</v>
      </c>
      <c r="F483" s="15">
        <v>0</v>
      </c>
      <c r="G483" s="15">
        <v>0</v>
      </c>
      <c r="H483" s="15">
        <v>3657639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0</v>
      </c>
      <c r="Z483" s="15">
        <v>0</v>
      </c>
      <c r="AA483" s="3">
        <v>3660272</v>
      </c>
      <c r="AC483" s="31"/>
      <c r="AD483" s="31"/>
    </row>
    <row r="484" spans="1:30" x14ac:dyDescent="0.2">
      <c r="A484" s="9">
        <v>481</v>
      </c>
      <c r="B484" s="2" t="s">
        <v>341</v>
      </c>
      <c r="C484" s="1" t="s">
        <v>342</v>
      </c>
      <c r="D484" s="2" t="s">
        <v>27</v>
      </c>
      <c r="E484" s="15">
        <v>3</v>
      </c>
      <c r="F484" s="15">
        <v>2</v>
      </c>
      <c r="G484" s="15">
        <v>7</v>
      </c>
      <c r="H484" s="15">
        <v>0</v>
      </c>
      <c r="I484" s="15">
        <v>0</v>
      </c>
      <c r="J484" s="15">
        <v>1</v>
      </c>
      <c r="K484" s="15">
        <v>0</v>
      </c>
      <c r="L484" s="15">
        <v>0</v>
      </c>
      <c r="M484" s="15">
        <v>0</v>
      </c>
      <c r="N484" s="15">
        <v>1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3">
        <v>14</v>
      </c>
      <c r="AC484" s="31"/>
      <c r="AD484" s="31"/>
    </row>
    <row r="485" spans="1:30" x14ac:dyDescent="0.2">
      <c r="A485" s="9">
        <v>482</v>
      </c>
      <c r="B485" s="2" t="s">
        <v>341</v>
      </c>
      <c r="D485" s="2" t="s">
        <v>28</v>
      </c>
      <c r="E485" s="15">
        <v>10807</v>
      </c>
      <c r="F485" s="15">
        <v>25435</v>
      </c>
      <c r="G485" s="15">
        <v>33255712</v>
      </c>
      <c r="H485" s="15">
        <v>0</v>
      </c>
      <c r="I485" s="15">
        <v>0</v>
      </c>
      <c r="J485" s="15">
        <v>3100000</v>
      </c>
      <c r="K485" s="15">
        <v>0</v>
      </c>
      <c r="L485" s="15">
        <v>0</v>
      </c>
      <c r="M485" s="15">
        <v>0</v>
      </c>
      <c r="N485" s="15">
        <v>33500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3">
        <v>36425454</v>
      </c>
      <c r="AC485" s="31"/>
      <c r="AD485" s="31"/>
    </row>
    <row r="486" spans="1:30" x14ac:dyDescent="0.2">
      <c r="A486" s="9">
        <v>483</v>
      </c>
      <c r="B486" s="2" t="s">
        <v>341</v>
      </c>
      <c r="D486" s="2" t="s">
        <v>29</v>
      </c>
      <c r="E486" s="15">
        <v>19960</v>
      </c>
      <c r="F486" s="15">
        <v>819412</v>
      </c>
      <c r="G486" s="15">
        <v>47841656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3">
        <v>48681028</v>
      </c>
      <c r="AC486" s="31"/>
      <c r="AD486" s="31"/>
    </row>
    <row r="487" spans="1:30" x14ac:dyDescent="0.2">
      <c r="A487" s="9">
        <v>484</v>
      </c>
      <c r="B487" s="2" t="s">
        <v>343</v>
      </c>
      <c r="C487" s="1" t="s">
        <v>344</v>
      </c>
      <c r="D487" s="2" t="s">
        <v>27</v>
      </c>
      <c r="E487" s="15">
        <v>1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3">
        <v>1</v>
      </c>
      <c r="AC487" s="31"/>
      <c r="AD487" s="31"/>
    </row>
    <row r="488" spans="1:30" x14ac:dyDescent="0.2">
      <c r="A488" s="9">
        <v>485</v>
      </c>
      <c r="B488" s="2" t="s">
        <v>343</v>
      </c>
      <c r="D488" s="2" t="s">
        <v>28</v>
      </c>
      <c r="E488" s="15">
        <v>3531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3">
        <v>3531</v>
      </c>
      <c r="AC488" s="31"/>
      <c r="AD488" s="31"/>
    </row>
    <row r="489" spans="1:30" x14ac:dyDescent="0.2">
      <c r="A489" s="9">
        <v>486</v>
      </c>
      <c r="B489" s="2" t="s">
        <v>343</v>
      </c>
      <c r="D489" s="2" t="s">
        <v>29</v>
      </c>
      <c r="E489" s="15">
        <v>3531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3">
        <v>3531</v>
      </c>
      <c r="AC489" s="31"/>
      <c r="AD489" s="31"/>
    </row>
    <row r="490" spans="1:30" ht="25.5" x14ac:dyDescent="0.2">
      <c r="A490" s="9">
        <v>487</v>
      </c>
      <c r="B490" s="2" t="s">
        <v>345</v>
      </c>
      <c r="C490" s="1" t="s">
        <v>346</v>
      </c>
      <c r="D490" s="2" t="s">
        <v>27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3">
        <v>0</v>
      </c>
      <c r="AC490" s="31"/>
      <c r="AD490" s="31"/>
    </row>
    <row r="491" spans="1:30" x14ac:dyDescent="0.2">
      <c r="A491" s="9">
        <v>488</v>
      </c>
      <c r="B491" s="2" t="s">
        <v>345</v>
      </c>
      <c r="D491" s="2" t="s">
        <v>28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5">
        <v>0</v>
      </c>
      <c r="AA491" s="3">
        <v>0</v>
      </c>
      <c r="AC491" s="31"/>
      <c r="AD491" s="31"/>
    </row>
    <row r="492" spans="1:30" x14ac:dyDescent="0.2">
      <c r="A492" s="9">
        <v>489</v>
      </c>
      <c r="B492" s="2" t="s">
        <v>345</v>
      </c>
      <c r="D492" s="2" t="s">
        <v>29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0</v>
      </c>
      <c r="AA492" s="3">
        <v>0</v>
      </c>
      <c r="AC492" s="31"/>
      <c r="AD492" s="31"/>
    </row>
    <row r="493" spans="1:30" ht="25.5" x14ac:dyDescent="0.2">
      <c r="A493" s="9">
        <v>490</v>
      </c>
      <c r="B493" s="2" t="s">
        <v>347</v>
      </c>
      <c r="C493" s="1" t="s">
        <v>348</v>
      </c>
      <c r="D493" s="2" t="s">
        <v>27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3">
        <v>0</v>
      </c>
      <c r="AC493" s="31"/>
      <c r="AD493" s="31"/>
    </row>
    <row r="494" spans="1:30" x14ac:dyDescent="0.2">
      <c r="A494" s="9">
        <v>491</v>
      </c>
      <c r="B494" s="2" t="s">
        <v>347</v>
      </c>
      <c r="D494" s="2" t="s">
        <v>28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3">
        <v>0</v>
      </c>
      <c r="AC494" s="31"/>
      <c r="AD494" s="31"/>
    </row>
    <row r="495" spans="1:30" x14ac:dyDescent="0.2">
      <c r="A495" s="9">
        <v>492</v>
      </c>
      <c r="B495" s="2" t="s">
        <v>347</v>
      </c>
      <c r="D495" s="2" t="s">
        <v>29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3">
        <v>0</v>
      </c>
      <c r="AC495" s="31"/>
      <c r="AD495" s="31"/>
    </row>
    <row r="496" spans="1:30" ht="25.5" x14ac:dyDescent="0.2">
      <c r="A496" s="9">
        <v>493</v>
      </c>
      <c r="B496" s="2" t="s">
        <v>349</v>
      </c>
      <c r="C496" s="1" t="s">
        <v>350</v>
      </c>
      <c r="D496" s="2" t="s">
        <v>27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3">
        <v>0</v>
      </c>
      <c r="AC496" s="31"/>
      <c r="AD496" s="31"/>
    </row>
    <row r="497" spans="1:30" x14ac:dyDescent="0.2">
      <c r="A497" s="9">
        <v>494</v>
      </c>
      <c r="B497" s="2" t="s">
        <v>349</v>
      </c>
      <c r="D497" s="2" t="s">
        <v>28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3">
        <v>0</v>
      </c>
      <c r="AC497" s="31"/>
      <c r="AD497" s="31"/>
    </row>
    <row r="498" spans="1:30" x14ac:dyDescent="0.2">
      <c r="A498" s="9">
        <v>495</v>
      </c>
      <c r="B498" s="2" t="s">
        <v>349</v>
      </c>
      <c r="D498" s="2" t="s">
        <v>29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3">
        <v>0</v>
      </c>
      <c r="AC498" s="31"/>
      <c r="AD498" s="31"/>
    </row>
    <row r="499" spans="1:30" x14ac:dyDescent="0.2">
      <c r="A499" s="9">
        <v>496</v>
      </c>
      <c r="B499" s="2" t="s">
        <v>351</v>
      </c>
      <c r="C499" s="1" t="s">
        <v>352</v>
      </c>
      <c r="D499" s="2" t="s">
        <v>27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3">
        <v>0</v>
      </c>
      <c r="AC499" s="31"/>
      <c r="AD499" s="31"/>
    </row>
    <row r="500" spans="1:30" x14ac:dyDescent="0.2">
      <c r="A500" s="9">
        <v>497</v>
      </c>
      <c r="B500" s="2" t="s">
        <v>351</v>
      </c>
      <c r="D500" s="2" t="s">
        <v>28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3">
        <v>0</v>
      </c>
      <c r="AC500" s="31"/>
      <c r="AD500" s="31"/>
    </row>
    <row r="501" spans="1:30" x14ac:dyDescent="0.2">
      <c r="A501" s="9">
        <v>498</v>
      </c>
      <c r="B501" s="2" t="s">
        <v>351</v>
      </c>
      <c r="D501" s="2" t="s">
        <v>29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3">
        <v>0</v>
      </c>
      <c r="AC501" s="31"/>
      <c r="AD501" s="31"/>
    </row>
    <row r="502" spans="1:30" x14ac:dyDescent="0.2">
      <c r="A502" s="9">
        <v>499</v>
      </c>
      <c r="B502" s="2" t="s">
        <v>353</v>
      </c>
      <c r="C502" s="1" t="s">
        <v>354</v>
      </c>
      <c r="D502" s="2" t="s">
        <v>27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3">
        <v>0</v>
      </c>
      <c r="AC502" s="31"/>
      <c r="AD502" s="31"/>
    </row>
    <row r="503" spans="1:30" x14ac:dyDescent="0.2">
      <c r="A503" s="9">
        <v>500</v>
      </c>
      <c r="B503" s="2" t="s">
        <v>353</v>
      </c>
      <c r="D503" s="2" t="s">
        <v>28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0</v>
      </c>
      <c r="Y503" s="15">
        <v>0</v>
      </c>
      <c r="Z503" s="15">
        <v>0</v>
      </c>
      <c r="AA503" s="3">
        <v>0</v>
      </c>
      <c r="AC503" s="31"/>
      <c r="AD503" s="31"/>
    </row>
    <row r="504" spans="1:30" x14ac:dyDescent="0.2">
      <c r="A504" s="9">
        <v>501</v>
      </c>
      <c r="B504" s="2" t="s">
        <v>353</v>
      </c>
      <c r="D504" s="2" t="s">
        <v>29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0</v>
      </c>
      <c r="AA504" s="3">
        <v>0</v>
      </c>
      <c r="AC504" s="31"/>
      <c r="AD504" s="31"/>
    </row>
    <row r="505" spans="1:30" s="12" customFormat="1" x14ac:dyDescent="0.2">
      <c r="A505" s="9">
        <v>502</v>
      </c>
      <c r="B505" s="2"/>
      <c r="C505" s="10" t="s">
        <v>355</v>
      </c>
      <c r="D505" s="11" t="s">
        <v>27</v>
      </c>
      <c r="E505" s="3">
        <f>E508+E511+E514+E517+E520+E523+E526+E529+E532+E535+E538+E541+E544+E547+E550+E553+E556+E559+E562+E565+E568+E571+E574</f>
        <v>469</v>
      </c>
      <c r="F505" s="3">
        <f t="shared" ref="F505:Z505" si="16">F508+F511+F514+F517+F520+F523+F526+F529+F532+F535+F538+F541+F544+F547+F550+F553+F556+F559+F562+F565+F568+F571+F574</f>
        <v>1</v>
      </c>
      <c r="G505" s="3">
        <f t="shared" si="16"/>
        <v>87</v>
      </c>
      <c r="H505" s="3">
        <f t="shared" si="16"/>
        <v>1</v>
      </c>
      <c r="I505" s="3">
        <f t="shared" si="16"/>
        <v>2</v>
      </c>
      <c r="J505" s="3">
        <f t="shared" si="16"/>
        <v>34</v>
      </c>
      <c r="K505" s="3">
        <f t="shared" si="16"/>
        <v>1</v>
      </c>
      <c r="L505" s="3">
        <f t="shared" si="16"/>
        <v>0</v>
      </c>
      <c r="M505" s="3">
        <f t="shared" si="16"/>
        <v>0</v>
      </c>
      <c r="N505" s="3">
        <f t="shared" si="16"/>
        <v>0</v>
      </c>
      <c r="O505" s="3">
        <f t="shared" si="16"/>
        <v>0</v>
      </c>
      <c r="P505" s="3">
        <f t="shared" si="16"/>
        <v>0</v>
      </c>
      <c r="Q505" s="3">
        <f t="shared" si="16"/>
        <v>12</v>
      </c>
      <c r="R505" s="3">
        <f t="shared" si="16"/>
        <v>0</v>
      </c>
      <c r="S505" s="3">
        <f t="shared" si="16"/>
        <v>0</v>
      </c>
      <c r="T505" s="3">
        <f t="shared" si="16"/>
        <v>0</v>
      </c>
      <c r="U505" s="3">
        <f t="shared" si="16"/>
        <v>1</v>
      </c>
      <c r="V505" s="3">
        <f t="shared" si="16"/>
        <v>2</v>
      </c>
      <c r="W505" s="3">
        <f t="shared" si="16"/>
        <v>0</v>
      </c>
      <c r="X505" s="3">
        <f t="shared" si="16"/>
        <v>0</v>
      </c>
      <c r="Y505" s="3">
        <f t="shared" si="16"/>
        <v>0</v>
      </c>
      <c r="Z505" s="3">
        <f t="shared" si="16"/>
        <v>4</v>
      </c>
      <c r="AA505" s="3">
        <f t="shared" ref="AA505:AA507" si="17">SUM(E505:Z505)</f>
        <v>614</v>
      </c>
      <c r="AC505" s="31"/>
      <c r="AD505" s="31"/>
    </row>
    <row r="506" spans="1:30" s="12" customFormat="1" x14ac:dyDescent="0.2">
      <c r="A506" s="9">
        <v>503</v>
      </c>
      <c r="B506" s="11"/>
      <c r="C506" s="10"/>
      <c r="D506" s="11" t="s">
        <v>28</v>
      </c>
      <c r="E506" s="3">
        <f>E509+E512+E515+E518+E521+E524+E527+E530+E533+E536+E539+E542+E545+E548+E551+E554+E557+E560+E563+E566+E569+E572+E575</f>
        <v>12396405</v>
      </c>
      <c r="F506" s="3">
        <f t="shared" ref="F506:Z506" si="18">F509+F512+F515+F518+F521+F524+F527+F530+F533+F536+F539+F542+F545+F548+F551+F554+F557+F560+F563+F566+F569+F572+F575</f>
        <v>15750</v>
      </c>
      <c r="G506" s="3">
        <f t="shared" si="18"/>
        <v>3974211</v>
      </c>
      <c r="H506" s="3">
        <f t="shared" si="18"/>
        <v>9607</v>
      </c>
      <c r="I506" s="3">
        <f t="shared" si="18"/>
        <v>460000</v>
      </c>
      <c r="J506" s="3">
        <f t="shared" si="18"/>
        <v>7453094</v>
      </c>
      <c r="K506" s="3">
        <f t="shared" si="18"/>
        <v>43015</v>
      </c>
      <c r="L506" s="3">
        <f t="shared" si="18"/>
        <v>0</v>
      </c>
      <c r="M506" s="3">
        <f t="shared" si="18"/>
        <v>0</v>
      </c>
      <c r="N506" s="3">
        <f t="shared" si="18"/>
        <v>0</v>
      </c>
      <c r="O506" s="3">
        <f t="shared" si="18"/>
        <v>0</v>
      </c>
      <c r="P506" s="3">
        <f t="shared" si="18"/>
        <v>0</v>
      </c>
      <c r="Q506" s="3">
        <f t="shared" si="18"/>
        <v>193360</v>
      </c>
      <c r="R506" s="3">
        <f t="shared" si="18"/>
        <v>0</v>
      </c>
      <c r="S506" s="3">
        <f t="shared" si="18"/>
        <v>0</v>
      </c>
      <c r="T506" s="3">
        <f t="shared" si="18"/>
        <v>0</v>
      </c>
      <c r="U506" s="3">
        <f t="shared" si="18"/>
        <v>7000</v>
      </c>
      <c r="V506" s="3">
        <f t="shared" si="18"/>
        <v>2216340</v>
      </c>
      <c r="W506" s="3">
        <f t="shared" si="18"/>
        <v>0</v>
      </c>
      <c r="X506" s="3">
        <f t="shared" si="18"/>
        <v>0</v>
      </c>
      <c r="Y506" s="3">
        <f t="shared" si="18"/>
        <v>0</v>
      </c>
      <c r="Z506" s="3">
        <f t="shared" si="18"/>
        <v>75185</v>
      </c>
      <c r="AA506" s="3">
        <f t="shared" si="17"/>
        <v>26843967</v>
      </c>
      <c r="AC506" s="31"/>
      <c r="AD506" s="31"/>
    </row>
    <row r="507" spans="1:30" s="12" customFormat="1" x14ac:dyDescent="0.2">
      <c r="A507" s="9">
        <v>504</v>
      </c>
      <c r="B507" s="11"/>
      <c r="C507" s="10"/>
      <c r="D507" s="11" t="s">
        <v>29</v>
      </c>
      <c r="E507" s="3">
        <f>E510+E513+E516+E519+E522+E525+E528+E531+E534+E537+E540+E543+E546+E549+E552+E555+E558+E561+E564+E567+E570+E573+E576</f>
        <v>6784583</v>
      </c>
      <c r="F507" s="3">
        <f t="shared" ref="F507:Z507" si="19">F510+F513+F516+F519+F522+F525+F528+F531+F534+F537+F540+F543+F546+F549+F552+F555+F558+F561+F564+F567+F570+F573+F576</f>
        <v>0</v>
      </c>
      <c r="G507" s="3">
        <f t="shared" si="19"/>
        <v>1930584</v>
      </c>
      <c r="H507" s="3">
        <f t="shared" si="19"/>
        <v>9607</v>
      </c>
      <c r="I507" s="3">
        <f t="shared" si="19"/>
        <v>460000</v>
      </c>
      <c r="J507" s="3">
        <f t="shared" si="19"/>
        <v>2257878</v>
      </c>
      <c r="K507" s="3">
        <f t="shared" si="19"/>
        <v>43015</v>
      </c>
      <c r="L507" s="3">
        <f t="shared" si="19"/>
        <v>0</v>
      </c>
      <c r="M507" s="3">
        <f t="shared" si="19"/>
        <v>0</v>
      </c>
      <c r="N507" s="3">
        <f t="shared" si="19"/>
        <v>0</v>
      </c>
      <c r="O507" s="3">
        <f t="shared" si="19"/>
        <v>0</v>
      </c>
      <c r="P507" s="3">
        <f t="shared" si="19"/>
        <v>0</v>
      </c>
      <c r="Q507" s="3">
        <f t="shared" si="19"/>
        <v>189149</v>
      </c>
      <c r="R507" s="3">
        <f t="shared" si="19"/>
        <v>0</v>
      </c>
      <c r="S507" s="3">
        <f t="shared" si="19"/>
        <v>0</v>
      </c>
      <c r="T507" s="3">
        <f t="shared" si="19"/>
        <v>0</v>
      </c>
      <c r="U507" s="3">
        <f t="shared" si="19"/>
        <v>0</v>
      </c>
      <c r="V507" s="3">
        <f t="shared" si="19"/>
        <v>1666408</v>
      </c>
      <c r="W507" s="3">
        <f t="shared" si="19"/>
        <v>0</v>
      </c>
      <c r="X507" s="3">
        <f t="shared" si="19"/>
        <v>0</v>
      </c>
      <c r="Y507" s="3">
        <f t="shared" si="19"/>
        <v>0</v>
      </c>
      <c r="Z507" s="3">
        <f t="shared" si="19"/>
        <v>49500</v>
      </c>
      <c r="AA507" s="3">
        <f t="shared" si="17"/>
        <v>13390724</v>
      </c>
      <c r="AC507" s="31"/>
      <c r="AD507" s="31"/>
    </row>
    <row r="508" spans="1:30" x14ac:dyDescent="0.2">
      <c r="A508" s="9">
        <v>505</v>
      </c>
      <c r="B508" s="2" t="s">
        <v>356</v>
      </c>
      <c r="C508" s="1" t="s">
        <v>357</v>
      </c>
      <c r="D508" s="2" t="s">
        <v>27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0</v>
      </c>
      <c r="AA508" s="3">
        <v>0</v>
      </c>
      <c r="AC508" s="31"/>
      <c r="AD508" s="31"/>
    </row>
    <row r="509" spans="1:30" x14ac:dyDescent="0.2">
      <c r="A509" s="9">
        <v>506</v>
      </c>
      <c r="B509" s="2" t="s">
        <v>356</v>
      </c>
      <c r="D509" s="2" t="s">
        <v>28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3">
        <v>0</v>
      </c>
      <c r="AC509" s="31"/>
      <c r="AD509" s="31"/>
    </row>
    <row r="510" spans="1:30" x14ac:dyDescent="0.2">
      <c r="A510" s="9">
        <v>507</v>
      </c>
      <c r="B510" s="2" t="s">
        <v>356</v>
      </c>
      <c r="D510" s="2" t="s">
        <v>29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0</v>
      </c>
      <c r="AA510" s="3">
        <v>0</v>
      </c>
      <c r="AC510" s="31"/>
      <c r="AD510" s="31"/>
    </row>
    <row r="511" spans="1:30" x14ac:dyDescent="0.2">
      <c r="A511" s="9">
        <v>508</v>
      </c>
      <c r="B511" s="2" t="s">
        <v>358</v>
      </c>
      <c r="C511" s="1" t="s">
        <v>359</v>
      </c>
      <c r="D511" s="2" t="s">
        <v>27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0</v>
      </c>
      <c r="Z511" s="15">
        <v>0</v>
      </c>
      <c r="AA511" s="3">
        <v>0</v>
      </c>
      <c r="AC511" s="31"/>
      <c r="AD511" s="31"/>
    </row>
    <row r="512" spans="1:30" x14ac:dyDescent="0.2">
      <c r="A512" s="9">
        <v>509</v>
      </c>
      <c r="B512" s="2" t="s">
        <v>358</v>
      </c>
      <c r="D512" s="2" t="s">
        <v>28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0</v>
      </c>
      <c r="AA512" s="3">
        <v>0</v>
      </c>
      <c r="AC512" s="31"/>
      <c r="AD512" s="31"/>
    </row>
    <row r="513" spans="1:30" x14ac:dyDescent="0.2">
      <c r="A513" s="9">
        <v>510</v>
      </c>
      <c r="B513" s="2" t="s">
        <v>358</v>
      </c>
      <c r="D513" s="2" t="s">
        <v>29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3">
        <v>0</v>
      </c>
      <c r="AC513" s="31"/>
      <c r="AD513" s="31"/>
    </row>
    <row r="514" spans="1:30" x14ac:dyDescent="0.2">
      <c r="A514" s="9">
        <v>511</v>
      </c>
      <c r="B514" s="2" t="s">
        <v>360</v>
      </c>
      <c r="C514" s="1" t="s">
        <v>361</v>
      </c>
      <c r="D514" s="2" t="s">
        <v>27</v>
      </c>
      <c r="E514" s="15">
        <v>1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0</v>
      </c>
      <c r="AA514" s="3">
        <v>1</v>
      </c>
      <c r="AC514" s="31"/>
      <c r="AD514" s="31"/>
    </row>
    <row r="515" spans="1:30" x14ac:dyDescent="0.2">
      <c r="A515" s="9">
        <v>512</v>
      </c>
      <c r="B515" s="2" t="s">
        <v>360</v>
      </c>
      <c r="D515" s="2" t="s">
        <v>28</v>
      </c>
      <c r="E515" s="15">
        <v>18650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0</v>
      </c>
      <c r="Y515" s="15">
        <v>0</v>
      </c>
      <c r="Z515" s="15">
        <v>0</v>
      </c>
      <c r="AA515" s="3">
        <v>18650</v>
      </c>
      <c r="AC515" s="31"/>
      <c r="AD515" s="31"/>
    </row>
    <row r="516" spans="1:30" x14ac:dyDescent="0.2">
      <c r="A516" s="9">
        <v>513</v>
      </c>
      <c r="B516" s="2" t="s">
        <v>360</v>
      </c>
      <c r="D516" s="2" t="s">
        <v>29</v>
      </c>
      <c r="E516" s="15">
        <v>18650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0</v>
      </c>
      <c r="AA516" s="3">
        <v>18650</v>
      </c>
      <c r="AC516" s="31"/>
      <c r="AD516" s="31"/>
    </row>
    <row r="517" spans="1:30" x14ac:dyDescent="0.2">
      <c r="A517" s="9">
        <v>514</v>
      </c>
      <c r="B517" s="2" t="s">
        <v>362</v>
      </c>
      <c r="C517" s="1" t="s">
        <v>363</v>
      </c>
      <c r="D517" s="2" t="s">
        <v>27</v>
      </c>
      <c r="E517" s="15">
        <v>3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3">
        <v>3</v>
      </c>
      <c r="AC517" s="31"/>
      <c r="AD517" s="31"/>
    </row>
    <row r="518" spans="1:30" x14ac:dyDescent="0.2">
      <c r="A518" s="9">
        <v>515</v>
      </c>
      <c r="B518" s="2" t="s">
        <v>362</v>
      </c>
      <c r="D518" s="2" t="s">
        <v>28</v>
      </c>
      <c r="E518" s="15">
        <v>59674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0</v>
      </c>
      <c r="AA518" s="3">
        <v>59674</v>
      </c>
      <c r="AC518" s="31"/>
      <c r="AD518" s="31"/>
    </row>
    <row r="519" spans="1:30" x14ac:dyDescent="0.2">
      <c r="A519" s="9">
        <v>516</v>
      </c>
      <c r="B519" s="2" t="s">
        <v>362</v>
      </c>
      <c r="D519" s="2" t="s">
        <v>29</v>
      </c>
      <c r="E519" s="15">
        <v>41026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15">
        <v>0</v>
      </c>
      <c r="Y519" s="15">
        <v>0</v>
      </c>
      <c r="Z519" s="15">
        <v>0</v>
      </c>
      <c r="AA519" s="3">
        <v>41026</v>
      </c>
      <c r="AC519" s="31"/>
      <c r="AD519" s="31"/>
    </row>
    <row r="520" spans="1:30" x14ac:dyDescent="0.2">
      <c r="A520" s="9">
        <v>517</v>
      </c>
      <c r="B520" s="2" t="s">
        <v>364</v>
      </c>
      <c r="C520" s="1" t="s">
        <v>365</v>
      </c>
      <c r="D520" s="2" t="s">
        <v>27</v>
      </c>
      <c r="E520" s="15">
        <v>4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0</v>
      </c>
      <c r="AA520" s="3">
        <v>4</v>
      </c>
      <c r="AC520" s="31"/>
      <c r="AD520" s="31"/>
    </row>
    <row r="521" spans="1:30" x14ac:dyDescent="0.2">
      <c r="A521" s="9">
        <v>518</v>
      </c>
      <c r="B521" s="2" t="s">
        <v>364</v>
      </c>
      <c r="D521" s="2" t="s">
        <v>28</v>
      </c>
      <c r="E521" s="15">
        <v>58928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3">
        <v>58928</v>
      </c>
      <c r="AC521" s="31"/>
      <c r="AD521" s="31"/>
    </row>
    <row r="522" spans="1:30" x14ac:dyDescent="0.2">
      <c r="A522" s="9">
        <v>519</v>
      </c>
      <c r="B522" s="2" t="s">
        <v>364</v>
      </c>
      <c r="D522" s="2" t="s">
        <v>29</v>
      </c>
      <c r="E522" s="15">
        <v>4952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3">
        <v>4952</v>
      </c>
      <c r="AC522" s="31"/>
      <c r="AD522" s="31"/>
    </row>
    <row r="523" spans="1:30" x14ac:dyDescent="0.2">
      <c r="A523" s="9">
        <v>520</v>
      </c>
      <c r="B523" s="2" t="s">
        <v>366</v>
      </c>
      <c r="C523" s="1" t="s">
        <v>367</v>
      </c>
      <c r="D523" s="2" t="s">
        <v>27</v>
      </c>
      <c r="E523" s="15">
        <v>23</v>
      </c>
      <c r="F523" s="15">
        <v>0</v>
      </c>
      <c r="G523" s="15">
        <v>1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3">
        <v>24</v>
      </c>
      <c r="AC523" s="31"/>
      <c r="AD523" s="31"/>
    </row>
    <row r="524" spans="1:30" x14ac:dyDescent="0.2">
      <c r="A524" s="9">
        <v>521</v>
      </c>
      <c r="B524" s="2" t="s">
        <v>366</v>
      </c>
      <c r="D524" s="2" t="s">
        <v>28</v>
      </c>
      <c r="E524" s="15">
        <v>528610</v>
      </c>
      <c r="F524" s="15">
        <v>0</v>
      </c>
      <c r="G524" s="15">
        <v>8700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0</v>
      </c>
      <c r="AA524" s="3">
        <v>537310</v>
      </c>
      <c r="AC524" s="31"/>
      <c r="AD524" s="31"/>
    </row>
    <row r="525" spans="1:30" x14ac:dyDescent="0.2">
      <c r="A525" s="9">
        <v>522</v>
      </c>
      <c r="B525" s="2" t="s">
        <v>366</v>
      </c>
      <c r="D525" s="2" t="s">
        <v>29</v>
      </c>
      <c r="E525" s="15">
        <v>380461</v>
      </c>
      <c r="F525" s="15">
        <v>0</v>
      </c>
      <c r="G525" s="15">
        <v>8700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3">
        <v>389161</v>
      </c>
      <c r="AC525" s="31"/>
      <c r="AD525" s="31"/>
    </row>
    <row r="526" spans="1:30" x14ac:dyDescent="0.2">
      <c r="A526" s="9">
        <v>523</v>
      </c>
      <c r="B526" s="2" t="s">
        <v>368</v>
      </c>
      <c r="C526" s="1" t="s">
        <v>369</v>
      </c>
      <c r="D526" s="2" t="s">
        <v>27</v>
      </c>
      <c r="E526" s="15">
        <v>123</v>
      </c>
      <c r="F526" s="15">
        <v>0</v>
      </c>
      <c r="G526" s="15">
        <v>21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0</v>
      </c>
      <c r="AA526" s="3">
        <v>144</v>
      </c>
      <c r="AC526" s="31"/>
      <c r="AD526" s="31"/>
    </row>
    <row r="527" spans="1:30" x14ac:dyDescent="0.2">
      <c r="A527" s="9">
        <v>524</v>
      </c>
      <c r="B527" s="2" t="s">
        <v>368</v>
      </c>
      <c r="D527" s="2" t="s">
        <v>28</v>
      </c>
      <c r="E527" s="15">
        <v>1082422</v>
      </c>
      <c r="F527" s="15">
        <v>0</v>
      </c>
      <c r="G527" s="15">
        <v>385328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0</v>
      </c>
      <c r="X527" s="15">
        <v>0</v>
      </c>
      <c r="Y527" s="15">
        <v>0</v>
      </c>
      <c r="Z527" s="15">
        <v>0</v>
      </c>
      <c r="AA527" s="3">
        <v>1467750</v>
      </c>
      <c r="AC527" s="31"/>
      <c r="AD527" s="31"/>
    </row>
    <row r="528" spans="1:30" x14ac:dyDescent="0.2">
      <c r="A528" s="9">
        <v>525</v>
      </c>
      <c r="B528" s="2" t="s">
        <v>368</v>
      </c>
      <c r="D528" s="2" t="s">
        <v>29</v>
      </c>
      <c r="E528" s="15">
        <v>261290</v>
      </c>
      <c r="F528" s="15">
        <v>0</v>
      </c>
      <c r="G528" s="15">
        <v>197829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0</v>
      </c>
      <c r="AA528" s="3">
        <v>459119</v>
      </c>
      <c r="AC528" s="31"/>
      <c r="AD528" s="31"/>
    </row>
    <row r="529" spans="1:30" ht="25.5" x14ac:dyDescent="0.2">
      <c r="A529" s="9">
        <v>526</v>
      </c>
      <c r="B529" s="2" t="s">
        <v>370</v>
      </c>
      <c r="C529" s="1" t="s">
        <v>371</v>
      </c>
      <c r="D529" s="2" t="s">
        <v>27</v>
      </c>
      <c r="E529" s="15">
        <v>8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1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5">
        <v>0</v>
      </c>
      <c r="AA529" s="3">
        <v>9</v>
      </c>
      <c r="AC529" s="31"/>
      <c r="AD529" s="31"/>
    </row>
    <row r="530" spans="1:30" x14ac:dyDescent="0.2">
      <c r="A530" s="9">
        <v>527</v>
      </c>
      <c r="B530" s="2" t="s">
        <v>370</v>
      </c>
      <c r="D530" s="2" t="s">
        <v>28</v>
      </c>
      <c r="E530" s="15">
        <v>139424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43015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0</v>
      </c>
      <c r="AA530" s="3">
        <v>182439</v>
      </c>
      <c r="AC530" s="31"/>
      <c r="AD530" s="31"/>
    </row>
    <row r="531" spans="1:30" x14ac:dyDescent="0.2">
      <c r="A531" s="9">
        <v>528</v>
      </c>
      <c r="B531" s="2" t="s">
        <v>370</v>
      </c>
      <c r="D531" s="2" t="s">
        <v>29</v>
      </c>
      <c r="E531" s="15">
        <v>56404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43015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15">
        <v>0</v>
      </c>
      <c r="Y531" s="15">
        <v>0</v>
      </c>
      <c r="Z531" s="15">
        <v>0</v>
      </c>
      <c r="AA531" s="3">
        <v>99419</v>
      </c>
      <c r="AC531" s="31"/>
      <c r="AD531" s="31"/>
    </row>
    <row r="532" spans="1:30" x14ac:dyDescent="0.2">
      <c r="A532" s="9">
        <v>529</v>
      </c>
      <c r="B532" s="2" t="s">
        <v>372</v>
      </c>
      <c r="C532" s="1" t="s">
        <v>373</v>
      </c>
      <c r="D532" s="2" t="s">
        <v>27</v>
      </c>
      <c r="E532" s="15">
        <v>2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3">
        <v>2</v>
      </c>
      <c r="AC532" s="31"/>
      <c r="AD532" s="31"/>
    </row>
    <row r="533" spans="1:30" x14ac:dyDescent="0.2">
      <c r="A533" s="9">
        <v>530</v>
      </c>
      <c r="B533" s="2" t="s">
        <v>372</v>
      </c>
      <c r="D533" s="2" t="s">
        <v>28</v>
      </c>
      <c r="E533" s="15">
        <v>12690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3">
        <v>12690</v>
      </c>
      <c r="AC533" s="31"/>
      <c r="AD533" s="31"/>
    </row>
    <row r="534" spans="1:30" x14ac:dyDescent="0.2">
      <c r="A534" s="9">
        <v>531</v>
      </c>
      <c r="B534" s="2" t="s">
        <v>372</v>
      </c>
      <c r="D534" s="2" t="s">
        <v>29</v>
      </c>
      <c r="E534" s="15">
        <v>12690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3">
        <v>12690</v>
      </c>
      <c r="AC534" s="31"/>
      <c r="AD534" s="31"/>
    </row>
    <row r="535" spans="1:30" x14ac:dyDescent="0.2">
      <c r="A535" s="9">
        <v>532</v>
      </c>
      <c r="B535" s="2" t="s">
        <v>374</v>
      </c>
      <c r="C535" s="1" t="s">
        <v>375</v>
      </c>
      <c r="D535" s="2" t="s">
        <v>27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5">
        <v>0</v>
      </c>
      <c r="Y535" s="15">
        <v>0</v>
      </c>
      <c r="Z535" s="15">
        <v>0</v>
      </c>
      <c r="AA535" s="3">
        <v>0</v>
      </c>
      <c r="AC535" s="31"/>
      <c r="AD535" s="31"/>
    </row>
    <row r="536" spans="1:30" x14ac:dyDescent="0.2">
      <c r="A536" s="9">
        <v>533</v>
      </c>
      <c r="B536" s="2" t="s">
        <v>374</v>
      </c>
      <c r="D536" s="2" t="s">
        <v>28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0</v>
      </c>
      <c r="AA536" s="3">
        <v>0</v>
      </c>
      <c r="AC536" s="31"/>
      <c r="AD536" s="31"/>
    </row>
    <row r="537" spans="1:30" x14ac:dyDescent="0.2">
      <c r="A537" s="9">
        <v>534</v>
      </c>
      <c r="B537" s="2" t="s">
        <v>374</v>
      </c>
      <c r="D537" s="2" t="s">
        <v>29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3">
        <v>0</v>
      </c>
      <c r="AC537" s="31"/>
      <c r="AD537" s="31"/>
    </row>
    <row r="538" spans="1:30" x14ac:dyDescent="0.2">
      <c r="A538" s="9">
        <v>535</v>
      </c>
      <c r="B538" s="2" t="s">
        <v>376</v>
      </c>
      <c r="C538" s="1" t="s">
        <v>377</v>
      </c>
      <c r="D538" s="2" t="s">
        <v>27</v>
      </c>
      <c r="E538" s="15">
        <v>2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0</v>
      </c>
      <c r="AA538" s="3">
        <v>2</v>
      </c>
      <c r="AC538" s="31"/>
      <c r="AD538" s="31"/>
    </row>
    <row r="539" spans="1:30" x14ac:dyDescent="0.2">
      <c r="A539" s="9">
        <v>536</v>
      </c>
      <c r="B539" s="2" t="s">
        <v>376</v>
      </c>
      <c r="D539" s="2" t="s">
        <v>28</v>
      </c>
      <c r="E539" s="15">
        <v>32660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15">
        <v>0</v>
      </c>
      <c r="Y539" s="15">
        <v>0</v>
      </c>
      <c r="Z539" s="15">
        <v>0</v>
      </c>
      <c r="AA539" s="3">
        <v>32660</v>
      </c>
      <c r="AC539" s="31"/>
      <c r="AD539" s="31"/>
    </row>
    <row r="540" spans="1:30" x14ac:dyDescent="0.2">
      <c r="A540" s="9">
        <v>537</v>
      </c>
      <c r="B540" s="2" t="s">
        <v>376</v>
      </c>
      <c r="D540" s="2" t="s">
        <v>29</v>
      </c>
      <c r="E540" s="15">
        <v>13160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0</v>
      </c>
      <c r="AA540" s="3">
        <v>13160</v>
      </c>
      <c r="AC540" s="31"/>
      <c r="AD540" s="31"/>
    </row>
    <row r="541" spans="1:30" ht="25.5" x14ac:dyDescent="0.2">
      <c r="A541" s="9">
        <v>538</v>
      </c>
      <c r="B541" s="2" t="s">
        <v>462</v>
      </c>
      <c r="C541" s="1" t="s">
        <v>463</v>
      </c>
      <c r="D541" s="2" t="s">
        <v>27</v>
      </c>
      <c r="E541" s="15">
        <v>5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3">
        <v>5</v>
      </c>
      <c r="AC541" s="31"/>
      <c r="AD541" s="31"/>
    </row>
    <row r="542" spans="1:30" x14ac:dyDescent="0.2">
      <c r="A542" s="9">
        <v>539</v>
      </c>
      <c r="B542" s="2" t="s">
        <v>462</v>
      </c>
      <c r="D542" s="2" t="s">
        <v>28</v>
      </c>
      <c r="E542" s="15">
        <v>143814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0</v>
      </c>
      <c r="AA542" s="3">
        <v>143814</v>
      </c>
      <c r="AC542" s="31"/>
      <c r="AD542" s="31"/>
    </row>
    <row r="543" spans="1:30" x14ac:dyDescent="0.2">
      <c r="A543" s="9">
        <v>540</v>
      </c>
      <c r="B543" s="2" t="s">
        <v>462</v>
      </c>
      <c r="D543" s="2" t="s">
        <v>29</v>
      </c>
      <c r="E543" s="15">
        <v>123922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0</v>
      </c>
      <c r="Y543" s="15">
        <v>0</v>
      </c>
      <c r="Z543" s="15">
        <v>0</v>
      </c>
      <c r="AA543" s="3">
        <v>123922</v>
      </c>
      <c r="AC543" s="31"/>
      <c r="AD543" s="31"/>
    </row>
    <row r="544" spans="1:30" x14ac:dyDescent="0.2">
      <c r="A544" s="9">
        <v>541</v>
      </c>
      <c r="B544" s="2" t="s">
        <v>378</v>
      </c>
      <c r="C544" s="1" t="s">
        <v>379</v>
      </c>
      <c r="D544" s="2" t="s">
        <v>27</v>
      </c>
      <c r="E544" s="15">
        <v>3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0</v>
      </c>
      <c r="AA544" s="3">
        <v>3</v>
      </c>
      <c r="AC544" s="31"/>
      <c r="AD544" s="31"/>
    </row>
    <row r="545" spans="1:30" x14ac:dyDescent="0.2">
      <c r="A545" s="9">
        <v>542</v>
      </c>
      <c r="B545" s="2" t="s">
        <v>378</v>
      </c>
      <c r="D545" s="2" t="s">
        <v>28</v>
      </c>
      <c r="E545" s="15">
        <v>312826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0</v>
      </c>
      <c r="Z545" s="15">
        <v>0</v>
      </c>
      <c r="AA545" s="3">
        <v>312826</v>
      </c>
      <c r="AC545" s="31"/>
      <c r="AD545" s="31"/>
    </row>
    <row r="546" spans="1:30" x14ac:dyDescent="0.2">
      <c r="A546" s="9">
        <v>543</v>
      </c>
      <c r="B546" s="2" t="s">
        <v>378</v>
      </c>
      <c r="D546" s="2" t="s">
        <v>29</v>
      </c>
      <c r="E546" s="15">
        <v>312826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3">
        <v>312826</v>
      </c>
      <c r="AC546" s="31"/>
      <c r="AD546" s="31"/>
    </row>
    <row r="547" spans="1:30" x14ac:dyDescent="0.2">
      <c r="A547" s="9">
        <v>544</v>
      </c>
      <c r="B547" s="2" t="s">
        <v>380</v>
      </c>
      <c r="C547" s="1" t="s">
        <v>381</v>
      </c>
      <c r="D547" s="2" t="s">
        <v>27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5">
        <v>0</v>
      </c>
      <c r="Y547" s="15">
        <v>0</v>
      </c>
      <c r="Z547" s="15">
        <v>0</v>
      </c>
      <c r="AA547" s="3">
        <v>0</v>
      </c>
      <c r="AC547" s="31"/>
      <c r="AD547" s="31"/>
    </row>
    <row r="548" spans="1:30" x14ac:dyDescent="0.2">
      <c r="A548" s="9">
        <v>545</v>
      </c>
      <c r="B548" s="2" t="s">
        <v>380</v>
      </c>
      <c r="D548" s="2" t="s">
        <v>28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0</v>
      </c>
      <c r="AA548" s="3">
        <v>0</v>
      </c>
      <c r="AC548" s="31"/>
      <c r="AD548" s="31"/>
    </row>
    <row r="549" spans="1:30" x14ac:dyDescent="0.2">
      <c r="A549" s="9">
        <v>546</v>
      </c>
      <c r="B549" s="2" t="s">
        <v>380</v>
      </c>
      <c r="D549" s="2" t="s">
        <v>29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3">
        <v>0</v>
      </c>
      <c r="AC549" s="31"/>
      <c r="AD549" s="31"/>
    </row>
    <row r="550" spans="1:30" x14ac:dyDescent="0.2">
      <c r="A550" s="9">
        <v>547</v>
      </c>
      <c r="B550" s="2" t="s">
        <v>382</v>
      </c>
      <c r="C550" s="1" t="s">
        <v>383</v>
      </c>
      <c r="D550" s="2" t="s">
        <v>27</v>
      </c>
      <c r="E550" s="15">
        <v>6</v>
      </c>
      <c r="F550" s="15">
        <v>0</v>
      </c>
      <c r="G550" s="15">
        <v>3</v>
      </c>
      <c r="H550" s="15">
        <v>0</v>
      </c>
      <c r="I550" s="15">
        <v>0</v>
      </c>
      <c r="J550" s="15">
        <v>1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0</v>
      </c>
      <c r="S550" s="15">
        <v>0</v>
      </c>
      <c r="T550" s="15">
        <v>0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0</v>
      </c>
      <c r="AA550" s="3">
        <v>10</v>
      </c>
      <c r="AC550" s="31"/>
      <c r="AD550" s="31"/>
    </row>
    <row r="551" spans="1:30" x14ac:dyDescent="0.2">
      <c r="A551" s="9">
        <v>548</v>
      </c>
      <c r="B551" s="2" t="s">
        <v>382</v>
      </c>
      <c r="D551" s="2" t="s">
        <v>28</v>
      </c>
      <c r="E551" s="15">
        <v>327050</v>
      </c>
      <c r="F551" s="15">
        <v>0</v>
      </c>
      <c r="G551" s="15">
        <v>16957</v>
      </c>
      <c r="H551" s="15">
        <v>0</v>
      </c>
      <c r="I551" s="15">
        <v>0</v>
      </c>
      <c r="J551" s="15">
        <v>990000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15">
        <v>0</v>
      </c>
      <c r="Y551" s="15">
        <v>0</v>
      </c>
      <c r="Z551" s="15">
        <v>0</v>
      </c>
      <c r="AA551" s="3">
        <v>1334007</v>
      </c>
      <c r="AC551" s="31"/>
      <c r="AD551" s="31"/>
    </row>
    <row r="552" spans="1:30" x14ac:dyDescent="0.2">
      <c r="A552" s="9">
        <v>549</v>
      </c>
      <c r="B552" s="2" t="s">
        <v>382</v>
      </c>
      <c r="D552" s="2" t="s">
        <v>28</v>
      </c>
      <c r="E552" s="15">
        <v>31205</v>
      </c>
      <c r="F552" s="15">
        <v>0</v>
      </c>
      <c r="G552" s="15">
        <v>16957</v>
      </c>
      <c r="H552" s="15">
        <v>0</v>
      </c>
      <c r="I552" s="15">
        <v>0</v>
      </c>
      <c r="J552" s="15">
        <v>990000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0</v>
      </c>
      <c r="AA552" s="3">
        <v>1038162</v>
      </c>
      <c r="AC552" s="31"/>
      <c r="AD552" s="31"/>
    </row>
    <row r="553" spans="1:30" x14ac:dyDescent="0.2">
      <c r="A553" s="9">
        <v>550</v>
      </c>
      <c r="B553" s="2" t="s">
        <v>384</v>
      </c>
      <c r="C553" s="1" t="s">
        <v>385</v>
      </c>
      <c r="D553" s="2" t="s">
        <v>27</v>
      </c>
      <c r="E553" s="15">
        <v>12</v>
      </c>
      <c r="F553" s="15">
        <v>0</v>
      </c>
      <c r="G553" s="15">
        <v>1</v>
      </c>
      <c r="H553" s="15">
        <v>0</v>
      </c>
      <c r="I553" s="15">
        <v>0</v>
      </c>
      <c r="J553" s="15">
        <v>2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3">
        <v>15</v>
      </c>
      <c r="AC553" s="31"/>
      <c r="AD553" s="31"/>
    </row>
    <row r="554" spans="1:30" x14ac:dyDescent="0.2">
      <c r="A554" s="9">
        <v>551</v>
      </c>
      <c r="B554" s="2" t="s">
        <v>384</v>
      </c>
      <c r="D554" s="2" t="s">
        <v>28</v>
      </c>
      <c r="E554" s="15">
        <v>411431</v>
      </c>
      <c r="F554" s="15">
        <v>0</v>
      </c>
      <c r="G554" s="15">
        <v>8370</v>
      </c>
      <c r="H554" s="15">
        <v>0</v>
      </c>
      <c r="I554" s="15">
        <v>0</v>
      </c>
      <c r="J554" s="15">
        <v>20829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0</v>
      </c>
      <c r="AA554" s="3">
        <v>440630</v>
      </c>
      <c r="AC554" s="31"/>
      <c r="AD554" s="31"/>
    </row>
    <row r="555" spans="1:30" x14ac:dyDescent="0.2">
      <c r="A555" s="9">
        <v>552</v>
      </c>
      <c r="B555" s="2" t="s">
        <v>384</v>
      </c>
      <c r="D555" s="2" t="s">
        <v>29</v>
      </c>
      <c r="E555" s="15">
        <v>129567</v>
      </c>
      <c r="F555" s="15">
        <v>0</v>
      </c>
      <c r="G555" s="15">
        <v>8200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0</v>
      </c>
      <c r="X555" s="15">
        <v>0</v>
      </c>
      <c r="Y555" s="15">
        <v>0</v>
      </c>
      <c r="Z555" s="15">
        <v>0</v>
      </c>
      <c r="AA555" s="3">
        <v>137767</v>
      </c>
      <c r="AC555" s="31"/>
      <c r="AD555" s="31"/>
    </row>
    <row r="556" spans="1:30" x14ac:dyDescent="0.2">
      <c r="A556" s="9">
        <v>553</v>
      </c>
      <c r="B556" s="2" t="s">
        <v>386</v>
      </c>
      <c r="C556" s="1" t="s">
        <v>387</v>
      </c>
      <c r="D556" s="2" t="s">
        <v>27</v>
      </c>
      <c r="E556" s="15">
        <v>7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0</v>
      </c>
      <c r="AA556" s="3">
        <v>7</v>
      </c>
      <c r="AC556" s="31"/>
      <c r="AD556" s="31"/>
    </row>
    <row r="557" spans="1:30" x14ac:dyDescent="0.2">
      <c r="A557" s="9">
        <v>554</v>
      </c>
      <c r="B557" s="2" t="s">
        <v>386</v>
      </c>
      <c r="D557" s="2" t="s">
        <v>28</v>
      </c>
      <c r="E557" s="15">
        <v>60769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0</v>
      </c>
      <c r="Z557" s="15">
        <v>0</v>
      </c>
      <c r="AA557" s="3">
        <v>60769</v>
      </c>
      <c r="AC557" s="31"/>
      <c r="AD557" s="31"/>
    </row>
    <row r="558" spans="1:30" x14ac:dyDescent="0.2">
      <c r="A558" s="9">
        <v>555</v>
      </c>
      <c r="B558" s="2" t="s">
        <v>386</v>
      </c>
      <c r="D558" s="2" t="s">
        <v>29</v>
      </c>
      <c r="E558" s="15">
        <v>58904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0</v>
      </c>
      <c r="AA558" s="3">
        <v>58904</v>
      </c>
      <c r="AC558" s="31"/>
      <c r="AD558" s="31"/>
    </row>
    <row r="559" spans="1:30" x14ac:dyDescent="0.2">
      <c r="A559" s="9">
        <v>556</v>
      </c>
      <c r="B559" s="2" t="s">
        <v>388</v>
      </c>
      <c r="C559" s="1" t="s">
        <v>389</v>
      </c>
      <c r="D559" s="2" t="s">
        <v>27</v>
      </c>
      <c r="E559" s="15">
        <v>142</v>
      </c>
      <c r="F559" s="15">
        <v>1</v>
      </c>
      <c r="G559" s="15">
        <v>32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0</v>
      </c>
      <c r="Y559" s="15">
        <v>0</v>
      </c>
      <c r="Z559" s="15">
        <v>0</v>
      </c>
      <c r="AA559" s="3">
        <v>175</v>
      </c>
      <c r="AC559" s="31"/>
      <c r="AD559" s="31"/>
    </row>
    <row r="560" spans="1:30" x14ac:dyDescent="0.2">
      <c r="A560" s="9">
        <v>557</v>
      </c>
      <c r="B560" s="2" t="s">
        <v>388</v>
      </c>
      <c r="D560" s="2" t="s">
        <v>28</v>
      </c>
      <c r="E560" s="15">
        <v>3511811</v>
      </c>
      <c r="F560" s="15">
        <v>15750</v>
      </c>
      <c r="G560" s="15">
        <v>327579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0</v>
      </c>
      <c r="AA560" s="3">
        <v>3855140</v>
      </c>
      <c r="AC560" s="31"/>
      <c r="AD560" s="31"/>
    </row>
    <row r="561" spans="1:30" x14ac:dyDescent="0.2">
      <c r="A561" s="9">
        <v>558</v>
      </c>
      <c r="B561" s="2" t="s">
        <v>388</v>
      </c>
      <c r="D561" s="2" t="s">
        <v>29</v>
      </c>
      <c r="E561" s="15">
        <v>2523800</v>
      </c>
      <c r="F561" s="15">
        <v>0</v>
      </c>
      <c r="G561" s="15">
        <v>262855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3">
        <v>2786655</v>
      </c>
      <c r="AC561" s="31"/>
      <c r="AD561" s="31"/>
    </row>
    <row r="562" spans="1:30" x14ac:dyDescent="0.2">
      <c r="A562" s="9">
        <v>559</v>
      </c>
      <c r="B562" s="2" t="s">
        <v>390</v>
      </c>
      <c r="C562" s="22" t="s">
        <v>391</v>
      </c>
      <c r="D562" s="2" t="s">
        <v>27</v>
      </c>
      <c r="E562" s="15">
        <v>16</v>
      </c>
      <c r="F562" s="15">
        <v>0</v>
      </c>
      <c r="G562" s="15">
        <v>5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0</v>
      </c>
      <c r="AA562" s="3">
        <v>21</v>
      </c>
      <c r="AC562" s="31"/>
      <c r="AD562" s="31"/>
    </row>
    <row r="563" spans="1:30" x14ac:dyDescent="0.2">
      <c r="A563" s="9">
        <v>560</v>
      </c>
      <c r="B563" s="2" t="s">
        <v>390</v>
      </c>
      <c r="D563" s="2" t="s">
        <v>28</v>
      </c>
      <c r="E563" s="15">
        <v>319170</v>
      </c>
      <c r="F563" s="15">
        <v>0</v>
      </c>
      <c r="G563" s="15">
        <v>45592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0</v>
      </c>
      <c r="X563" s="15">
        <v>0</v>
      </c>
      <c r="Y563" s="15">
        <v>0</v>
      </c>
      <c r="Z563" s="15">
        <v>0</v>
      </c>
      <c r="AA563" s="3">
        <v>364762</v>
      </c>
      <c r="AC563" s="31"/>
      <c r="AD563" s="31"/>
    </row>
    <row r="564" spans="1:30" x14ac:dyDescent="0.2">
      <c r="A564" s="9">
        <v>561</v>
      </c>
      <c r="B564" s="2" t="s">
        <v>390</v>
      </c>
      <c r="D564" s="2" t="s">
        <v>29</v>
      </c>
      <c r="E564" s="15">
        <v>107873</v>
      </c>
      <c r="F564" s="15">
        <v>0</v>
      </c>
      <c r="G564" s="15">
        <v>44075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0</v>
      </c>
      <c r="AA564" s="3">
        <v>151948</v>
      </c>
      <c r="AC564" s="31"/>
      <c r="AD564" s="31"/>
    </row>
    <row r="565" spans="1:30" x14ac:dyDescent="0.2">
      <c r="A565" s="9">
        <v>562</v>
      </c>
      <c r="B565" s="2" t="s">
        <v>392</v>
      </c>
      <c r="C565" s="1" t="s">
        <v>393</v>
      </c>
      <c r="D565" s="2" t="s">
        <v>27</v>
      </c>
      <c r="E565" s="15">
        <v>4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3">
        <v>4</v>
      </c>
      <c r="AC565" s="31"/>
      <c r="AD565" s="31"/>
    </row>
    <row r="566" spans="1:30" x14ac:dyDescent="0.2">
      <c r="A566" s="9">
        <v>563</v>
      </c>
      <c r="B566" s="2" t="s">
        <v>392</v>
      </c>
      <c r="D566" s="2" t="s">
        <v>28</v>
      </c>
      <c r="E566" s="15">
        <v>4185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0</v>
      </c>
      <c r="AA566" s="3">
        <v>4185</v>
      </c>
      <c r="AC566" s="31"/>
      <c r="AD566" s="31"/>
    </row>
    <row r="567" spans="1:30" x14ac:dyDescent="0.2">
      <c r="A567" s="9">
        <v>564</v>
      </c>
      <c r="B567" s="2" t="s">
        <v>392</v>
      </c>
      <c r="D567" s="2" t="s">
        <v>29</v>
      </c>
      <c r="E567" s="15">
        <v>317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0</v>
      </c>
      <c r="Z567" s="15">
        <v>0</v>
      </c>
      <c r="AA567" s="3">
        <v>317</v>
      </c>
      <c r="AC567" s="31"/>
      <c r="AD567" s="31"/>
    </row>
    <row r="568" spans="1:30" x14ac:dyDescent="0.2">
      <c r="A568" s="9">
        <v>565</v>
      </c>
      <c r="B568" s="2" t="s">
        <v>394</v>
      </c>
      <c r="C568" s="1" t="s">
        <v>395</v>
      </c>
      <c r="D568" s="2" t="s">
        <v>27</v>
      </c>
      <c r="E568" s="15">
        <v>49</v>
      </c>
      <c r="F568" s="15">
        <v>0</v>
      </c>
      <c r="G568" s="15">
        <v>13</v>
      </c>
      <c r="H568" s="15">
        <v>1</v>
      </c>
      <c r="I568" s="15">
        <v>2</v>
      </c>
      <c r="J568" s="15">
        <v>29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11</v>
      </c>
      <c r="R568" s="15">
        <v>0</v>
      </c>
      <c r="S568" s="15">
        <v>0</v>
      </c>
      <c r="T568" s="15">
        <v>0</v>
      </c>
      <c r="U568" s="15">
        <v>1</v>
      </c>
      <c r="V568" s="15">
        <v>1</v>
      </c>
      <c r="W568" s="15">
        <v>0</v>
      </c>
      <c r="X568" s="15">
        <v>0</v>
      </c>
      <c r="Y568" s="15">
        <v>0</v>
      </c>
      <c r="Z568" s="15">
        <v>4</v>
      </c>
      <c r="AA568" s="3">
        <v>111</v>
      </c>
      <c r="AC568" s="31"/>
      <c r="AD568" s="31"/>
    </row>
    <row r="569" spans="1:30" x14ac:dyDescent="0.2">
      <c r="A569" s="9">
        <v>566</v>
      </c>
      <c r="B569" s="2" t="s">
        <v>394</v>
      </c>
      <c r="D569" s="2" t="s">
        <v>28</v>
      </c>
      <c r="E569" s="15">
        <v>3233557</v>
      </c>
      <c r="F569" s="15">
        <v>0</v>
      </c>
      <c r="G569" s="15">
        <v>2816195</v>
      </c>
      <c r="H569" s="15">
        <v>9607</v>
      </c>
      <c r="I569" s="15">
        <v>460000</v>
      </c>
      <c r="J569" s="15">
        <v>6006365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128810</v>
      </c>
      <c r="R569" s="15">
        <v>0</v>
      </c>
      <c r="S569" s="15">
        <v>0</v>
      </c>
      <c r="T569" s="15">
        <v>0</v>
      </c>
      <c r="U569" s="15">
        <v>7000</v>
      </c>
      <c r="V569" s="15">
        <v>2199727</v>
      </c>
      <c r="W569" s="15">
        <v>0</v>
      </c>
      <c r="X569" s="15">
        <v>0</v>
      </c>
      <c r="Y569" s="15">
        <v>0</v>
      </c>
      <c r="Z569" s="15">
        <v>75185</v>
      </c>
      <c r="AA569" s="3">
        <v>14936446</v>
      </c>
      <c r="AC569" s="31"/>
      <c r="AD569" s="31"/>
    </row>
    <row r="570" spans="1:30" x14ac:dyDescent="0.2">
      <c r="A570" s="9">
        <v>567</v>
      </c>
      <c r="B570" s="2" t="s">
        <v>394</v>
      </c>
      <c r="D570" s="2" t="s">
        <v>29</v>
      </c>
      <c r="E570" s="15">
        <v>1639071</v>
      </c>
      <c r="F570" s="15">
        <v>0</v>
      </c>
      <c r="G570" s="15">
        <v>1045941</v>
      </c>
      <c r="H570" s="15">
        <v>9607</v>
      </c>
      <c r="I570" s="15">
        <v>460000</v>
      </c>
      <c r="J570" s="15">
        <v>1267878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124599</v>
      </c>
      <c r="R570" s="15">
        <v>0</v>
      </c>
      <c r="S570" s="15">
        <v>0</v>
      </c>
      <c r="T570" s="15">
        <v>0</v>
      </c>
      <c r="U570" s="15">
        <v>0</v>
      </c>
      <c r="V570" s="15">
        <v>1649795</v>
      </c>
      <c r="W570" s="15">
        <v>0</v>
      </c>
      <c r="X570" s="15">
        <v>0</v>
      </c>
      <c r="Y570" s="15">
        <v>0</v>
      </c>
      <c r="Z570" s="15">
        <v>49500</v>
      </c>
      <c r="AA570" s="3">
        <v>6246391</v>
      </c>
      <c r="AC570" s="31"/>
      <c r="AD570" s="31"/>
    </row>
    <row r="571" spans="1:30" x14ac:dyDescent="0.2">
      <c r="A571" s="9">
        <v>568</v>
      </c>
      <c r="B571" s="2" t="s">
        <v>396</v>
      </c>
      <c r="C571" s="1" t="s">
        <v>397</v>
      </c>
      <c r="D571" s="2" t="s">
        <v>27</v>
      </c>
      <c r="E571" s="15">
        <v>16</v>
      </c>
      <c r="F571" s="15">
        <v>0</v>
      </c>
      <c r="G571" s="15">
        <v>2</v>
      </c>
      <c r="H571" s="15">
        <v>0</v>
      </c>
      <c r="I571" s="15">
        <v>0</v>
      </c>
      <c r="J571" s="15">
        <v>2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1</v>
      </c>
      <c r="W571" s="15">
        <v>0</v>
      </c>
      <c r="X571" s="15">
        <v>0</v>
      </c>
      <c r="Y571" s="15">
        <v>0</v>
      </c>
      <c r="Z571" s="15">
        <v>0</v>
      </c>
      <c r="AA571" s="3">
        <v>21</v>
      </c>
      <c r="AC571" s="31"/>
      <c r="AD571" s="31"/>
    </row>
    <row r="572" spans="1:30" x14ac:dyDescent="0.2">
      <c r="A572" s="9">
        <v>569</v>
      </c>
      <c r="B572" s="2" t="s">
        <v>396</v>
      </c>
      <c r="D572" s="2" t="s">
        <v>28</v>
      </c>
      <c r="E572" s="15">
        <v>374290</v>
      </c>
      <c r="F572" s="15">
        <v>0</v>
      </c>
      <c r="G572" s="15">
        <v>1280</v>
      </c>
      <c r="H572" s="15">
        <v>0</v>
      </c>
      <c r="I572" s="15">
        <v>0</v>
      </c>
      <c r="J572" s="15">
        <v>435900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16613</v>
      </c>
      <c r="W572" s="15">
        <v>0</v>
      </c>
      <c r="X572" s="15">
        <v>0</v>
      </c>
      <c r="Y572" s="15">
        <v>0</v>
      </c>
      <c r="Z572" s="15">
        <v>0</v>
      </c>
      <c r="AA572" s="3">
        <v>828083</v>
      </c>
      <c r="AC572" s="31"/>
      <c r="AD572" s="31"/>
    </row>
    <row r="573" spans="1:30" x14ac:dyDescent="0.2">
      <c r="A573" s="9">
        <v>570</v>
      </c>
      <c r="B573" s="2" t="s">
        <v>396</v>
      </c>
      <c r="D573" s="2" t="s">
        <v>29</v>
      </c>
      <c r="E573" s="15">
        <v>374290</v>
      </c>
      <c r="F573" s="15">
        <v>0</v>
      </c>
      <c r="G573" s="15">
        <v>680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16613</v>
      </c>
      <c r="W573" s="15">
        <v>0</v>
      </c>
      <c r="X573" s="15">
        <v>0</v>
      </c>
      <c r="Y573" s="15">
        <v>0</v>
      </c>
      <c r="Z573" s="15">
        <v>0</v>
      </c>
      <c r="AA573" s="3">
        <v>391583</v>
      </c>
      <c r="AC573" s="31"/>
      <c r="AD573" s="31"/>
    </row>
    <row r="574" spans="1:30" x14ac:dyDescent="0.2">
      <c r="A574" s="9">
        <v>571</v>
      </c>
      <c r="B574" s="2" t="s">
        <v>398</v>
      </c>
      <c r="C574" s="1" t="s">
        <v>399</v>
      </c>
      <c r="D574" s="2" t="s">
        <v>27</v>
      </c>
      <c r="E574" s="15">
        <v>43</v>
      </c>
      <c r="F574" s="15">
        <v>0</v>
      </c>
      <c r="G574" s="15">
        <v>9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1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0</v>
      </c>
      <c r="AA574" s="3">
        <v>53</v>
      </c>
      <c r="AC574" s="31"/>
      <c r="AD574" s="31"/>
    </row>
    <row r="575" spans="1:30" x14ac:dyDescent="0.2">
      <c r="A575" s="9">
        <v>572</v>
      </c>
      <c r="B575" s="2" t="s">
        <v>398</v>
      </c>
      <c r="D575" s="2" t="s">
        <v>28</v>
      </c>
      <c r="E575" s="15">
        <v>1764444</v>
      </c>
      <c r="F575" s="15">
        <v>0</v>
      </c>
      <c r="G575" s="15">
        <v>364210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64550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5">
        <v>0</v>
      </c>
      <c r="AA575" s="3">
        <v>2193204</v>
      </c>
      <c r="AC575" s="31"/>
      <c r="AD575" s="31"/>
    </row>
    <row r="576" spans="1:30" x14ac:dyDescent="0.2">
      <c r="A576" s="9">
        <v>573</v>
      </c>
      <c r="B576" s="2" t="s">
        <v>398</v>
      </c>
      <c r="D576" s="2" t="s">
        <v>29</v>
      </c>
      <c r="E576" s="15">
        <v>694175</v>
      </c>
      <c r="F576" s="15">
        <v>0</v>
      </c>
      <c r="G576" s="15">
        <v>345347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64550</v>
      </c>
      <c r="R576" s="1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0</v>
      </c>
      <c r="AA576" s="3">
        <v>1104072</v>
      </c>
      <c r="AC576" s="31"/>
      <c r="AD576" s="31"/>
    </row>
    <row r="577" spans="1:30" s="12" customFormat="1" x14ac:dyDescent="0.2">
      <c r="A577" s="9">
        <v>574</v>
      </c>
      <c r="B577" s="2"/>
      <c r="C577" s="10" t="s">
        <v>400</v>
      </c>
      <c r="D577" s="11" t="s">
        <v>27</v>
      </c>
      <c r="E577" s="3">
        <f t="shared" ref="E577:Z579" si="20">E580+E583+E586+E589+E592+E595+E598+E601+E604+E607+E610+E613+E616+E619+E622</f>
        <v>253</v>
      </c>
      <c r="F577" s="3">
        <f t="shared" si="20"/>
        <v>2</v>
      </c>
      <c r="G577" s="3">
        <f t="shared" si="20"/>
        <v>13</v>
      </c>
      <c r="H577" s="3">
        <f t="shared" si="20"/>
        <v>1</v>
      </c>
      <c r="I577" s="3">
        <f t="shared" si="20"/>
        <v>1</v>
      </c>
      <c r="J577" s="3">
        <f t="shared" si="20"/>
        <v>33</v>
      </c>
      <c r="K577" s="3">
        <f t="shared" si="20"/>
        <v>6</v>
      </c>
      <c r="L577" s="3">
        <f t="shared" si="20"/>
        <v>0</v>
      </c>
      <c r="M577" s="3">
        <f t="shared" si="20"/>
        <v>0</v>
      </c>
      <c r="N577" s="3">
        <f t="shared" si="20"/>
        <v>0</v>
      </c>
      <c r="O577" s="3">
        <f t="shared" si="20"/>
        <v>3</v>
      </c>
      <c r="P577" s="3">
        <f t="shared" si="20"/>
        <v>0</v>
      </c>
      <c r="Q577" s="3">
        <f t="shared" si="20"/>
        <v>1</v>
      </c>
      <c r="R577" s="3">
        <f t="shared" si="20"/>
        <v>2</v>
      </c>
      <c r="S577" s="3">
        <f t="shared" si="20"/>
        <v>2</v>
      </c>
      <c r="T577" s="3">
        <f t="shared" si="20"/>
        <v>0</v>
      </c>
      <c r="U577" s="3">
        <f t="shared" si="20"/>
        <v>1</v>
      </c>
      <c r="V577" s="3">
        <f t="shared" si="20"/>
        <v>9</v>
      </c>
      <c r="W577" s="3">
        <f t="shared" si="20"/>
        <v>0</v>
      </c>
      <c r="X577" s="3">
        <f t="shared" si="20"/>
        <v>0</v>
      </c>
      <c r="Y577" s="3">
        <f t="shared" si="20"/>
        <v>0</v>
      </c>
      <c r="Z577" s="3">
        <f t="shared" si="20"/>
        <v>6</v>
      </c>
      <c r="AA577" s="3">
        <f t="shared" ref="AA577:AA579" si="21">SUM(E577:Z577)</f>
        <v>333</v>
      </c>
      <c r="AC577" s="31"/>
      <c r="AD577" s="31"/>
    </row>
    <row r="578" spans="1:30" s="12" customFormat="1" x14ac:dyDescent="0.2">
      <c r="A578" s="9">
        <v>575</v>
      </c>
      <c r="B578" s="11"/>
      <c r="C578" s="10"/>
      <c r="D578" s="11" t="s">
        <v>28</v>
      </c>
      <c r="E578" s="3">
        <f t="shared" si="20"/>
        <v>1873974</v>
      </c>
      <c r="F578" s="3">
        <f t="shared" si="20"/>
        <v>10157003</v>
      </c>
      <c r="G578" s="3">
        <f t="shared" si="20"/>
        <v>311969</v>
      </c>
      <c r="H578" s="3">
        <f t="shared" si="20"/>
        <v>812750</v>
      </c>
      <c r="I578" s="3">
        <f t="shared" si="20"/>
        <v>26111000</v>
      </c>
      <c r="J578" s="3">
        <f t="shared" si="20"/>
        <v>493345077</v>
      </c>
      <c r="K578" s="3">
        <f t="shared" si="20"/>
        <v>27880</v>
      </c>
      <c r="L578" s="3">
        <f t="shared" si="20"/>
        <v>0</v>
      </c>
      <c r="M578" s="3">
        <f t="shared" si="20"/>
        <v>0</v>
      </c>
      <c r="N578" s="3">
        <f t="shared" si="20"/>
        <v>0</v>
      </c>
      <c r="O578" s="3">
        <f t="shared" si="20"/>
        <v>414230</v>
      </c>
      <c r="P578" s="3">
        <f t="shared" si="20"/>
        <v>0</v>
      </c>
      <c r="Q578" s="3">
        <f t="shared" si="20"/>
        <v>1150000</v>
      </c>
      <c r="R578" s="3">
        <f t="shared" si="20"/>
        <v>5584476</v>
      </c>
      <c r="S578" s="3">
        <f t="shared" si="20"/>
        <v>304000</v>
      </c>
      <c r="T578" s="3">
        <f t="shared" si="20"/>
        <v>0</v>
      </c>
      <c r="U578" s="3">
        <f t="shared" si="20"/>
        <v>982383</v>
      </c>
      <c r="V578" s="3">
        <f t="shared" si="20"/>
        <v>621014</v>
      </c>
      <c r="W578" s="3">
        <f t="shared" si="20"/>
        <v>0</v>
      </c>
      <c r="X578" s="3">
        <f t="shared" si="20"/>
        <v>0</v>
      </c>
      <c r="Y578" s="3">
        <f t="shared" si="20"/>
        <v>0</v>
      </c>
      <c r="Z578" s="3">
        <f t="shared" si="20"/>
        <v>41984247</v>
      </c>
      <c r="AA578" s="3">
        <f t="shared" si="21"/>
        <v>583680003</v>
      </c>
      <c r="AC578" s="31"/>
      <c r="AD578" s="31"/>
    </row>
    <row r="579" spans="1:30" s="12" customFormat="1" x14ac:dyDescent="0.2">
      <c r="A579" s="9">
        <v>576</v>
      </c>
      <c r="B579" s="11"/>
      <c r="C579" s="10"/>
      <c r="D579" s="11" t="s">
        <v>29</v>
      </c>
      <c r="E579" s="3">
        <f t="shared" si="20"/>
        <v>1379838</v>
      </c>
      <c r="F579" s="3">
        <f t="shared" si="20"/>
        <v>7195075</v>
      </c>
      <c r="G579" s="3">
        <f t="shared" si="20"/>
        <v>603150</v>
      </c>
      <c r="H579" s="3">
        <f t="shared" si="20"/>
        <v>812750</v>
      </c>
      <c r="I579" s="3">
        <f t="shared" si="20"/>
        <v>2300000</v>
      </c>
      <c r="J579" s="3">
        <f t="shared" si="20"/>
        <v>44087604</v>
      </c>
      <c r="K579" s="3">
        <f t="shared" si="20"/>
        <v>17880</v>
      </c>
      <c r="L579" s="3">
        <f t="shared" si="20"/>
        <v>0</v>
      </c>
      <c r="M579" s="3">
        <f t="shared" si="20"/>
        <v>0</v>
      </c>
      <c r="N579" s="3">
        <f t="shared" si="20"/>
        <v>0</v>
      </c>
      <c r="O579" s="3">
        <f t="shared" si="20"/>
        <v>129600</v>
      </c>
      <c r="P579" s="3">
        <f t="shared" si="20"/>
        <v>0</v>
      </c>
      <c r="Q579" s="3">
        <f t="shared" si="20"/>
        <v>1150000</v>
      </c>
      <c r="R579" s="3">
        <f t="shared" si="20"/>
        <v>0</v>
      </c>
      <c r="S579" s="3">
        <f t="shared" si="20"/>
        <v>304000</v>
      </c>
      <c r="T579" s="3">
        <f t="shared" si="20"/>
        <v>0</v>
      </c>
      <c r="U579" s="3">
        <f t="shared" si="20"/>
        <v>0</v>
      </c>
      <c r="V579" s="3">
        <f t="shared" si="20"/>
        <v>618330</v>
      </c>
      <c r="W579" s="3">
        <f t="shared" si="20"/>
        <v>0</v>
      </c>
      <c r="X579" s="3">
        <f t="shared" si="20"/>
        <v>0</v>
      </c>
      <c r="Y579" s="3">
        <f t="shared" si="20"/>
        <v>0</v>
      </c>
      <c r="Z579" s="3">
        <f t="shared" si="20"/>
        <v>0</v>
      </c>
      <c r="AA579" s="3">
        <f t="shared" si="21"/>
        <v>58598227</v>
      </c>
      <c r="AC579" s="31"/>
      <c r="AD579" s="31"/>
    </row>
    <row r="580" spans="1:30" x14ac:dyDescent="0.2">
      <c r="A580" s="9">
        <v>577</v>
      </c>
      <c r="B580" s="2" t="s">
        <v>401</v>
      </c>
      <c r="C580" s="1" t="s">
        <v>402</v>
      </c>
      <c r="D580" s="2" t="s">
        <v>27</v>
      </c>
      <c r="E580" s="15">
        <v>2</v>
      </c>
      <c r="F580" s="15">
        <v>0</v>
      </c>
      <c r="G580" s="15">
        <v>2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0</v>
      </c>
      <c r="AA580" s="3">
        <v>4</v>
      </c>
      <c r="AC580" s="31"/>
      <c r="AD580" s="31"/>
    </row>
    <row r="581" spans="1:30" x14ac:dyDescent="0.2">
      <c r="A581" s="9">
        <v>578</v>
      </c>
      <c r="B581" s="2" t="s">
        <v>401</v>
      </c>
      <c r="D581" s="2" t="s">
        <v>28</v>
      </c>
      <c r="E581" s="15">
        <v>299</v>
      </c>
      <c r="F581" s="15">
        <v>0</v>
      </c>
      <c r="G581" s="15">
        <v>297000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3">
        <v>297299</v>
      </c>
      <c r="AC581" s="31"/>
      <c r="AD581" s="31"/>
    </row>
    <row r="582" spans="1:30" x14ac:dyDescent="0.2">
      <c r="A582" s="9">
        <v>579</v>
      </c>
      <c r="B582" s="2" t="s">
        <v>401</v>
      </c>
      <c r="D582" s="2" t="s">
        <v>29</v>
      </c>
      <c r="E582" s="15">
        <v>154</v>
      </c>
      <c r="F582" s="15">
        <v>0</v>
      </c>
      <c r="G582" s="15">
        <v>297000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0</v>
      </c>
      <c r="AA582" s="3">
        <v>297154</v>
      </c>
      <c r="AC582" s="31"/>
      <c r="AD582" s="31"/>
    </row>
    <row r="583" spans="1:30" x14ac:dyDescent="0.2">
      <c r="A583" s="9">
        <v>580</v>
      </c>
      <c r="B583" s="2" t="s">
        <v>403</v>
      </c>
      <c r="C583" s="1" t="s">
        <v>404</v>
      </c>
      <c r="D583" s="2" t="s">
        <v>27</v>
      </c>
      <c r="E583" s="15">
        <v>149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1</v>
      </c>
      <c r="W583" s="15">
        <v>0</v>
      </c>
      <c r="X583" s="15">
        <v>0</v>
      </c>
      <c r="Y583" s="15">
        <v>0</v>
      </c>
      <c r="Z583" s="15">
        <v>0</v>
      </c>
      <c r="AA583" s="3">
        <v>150</v>
      </c>
      <c r="AC583" s="31"/>
      <c r="AD583" s="31"/>
    </row>
    <row r="584" spans="1:30" x14ac:dyDescent="0.2">
      <c r="A584" s="9">
        <v>581</v>
      </c>
      <c r="B584" s="2" t="s">
        <v>403</v>
      </c>
      <c r="D584" s="2" t="s">
        <v>28</v>
      </c>
      <c r="E584" s="15">
        <v>187235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186183</v>
      </c>
      <c r="W584" s="15">
        <v>0</v>
      </c>
      <c r="X584" s="15">
        <v>0</v>
      </c>
      <c r="Y584" s="15">
        <v>0</v>
      </c>
      <c r="Z584" s="15">
        <v>0</v>
      </c>
      <c r="AA584" s="3">
        <v>373418</v>
      </c>
      <c r="AC584" s="31"/>
      <c r="AD584" s="31"/>
    </row>
    <row r="585" spans="1:30" x14ac:dyDescent="0.2">
      <c r="A585" s="9">
        <v>582</v>
      </c>
      <c r="B585" s="2" t="s">
        <v>403</v>
      </c>
      <c r="D585" s="2" t="s">
        <v>29</v>
      </c>
      <c r="E585" s="15">
        <v>186392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184830</v>
      </c>
      <c r="W585" s="15">
        <v>0</v>
      </c>
      <c r="X585" s="15">
        <v>0</v>
      </c>
      <c r="Y585" s="15">
        <v>0</v>
      </c>
      <c r="Z585" s="15">
        <v>0</v>
      </c>
      <c r="AA585" s="3">
        <v>371222</v>
      </c>
      <c r="AC585" s="31"/>
      <c r="AD585" s="31"/>
    </row>
    <row r="586" spans="1:30" x14ac:dyDescent="0.2">
      <c r="A586" s="9">
        <v>583</v>
      </c>
      <c r="B586" s="2" t="s">
        <v>405</v>
      </c>
      <c r="C586" s="1" t="s">
        <v>406</v>
      </c>
      <c r="D586" s="2" t="s">
        <v>27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0</v>
      </c>
      <c r="AA586" s="3">
        <v>0</v>
      </c>
      <c r="AC586" s="31"/>
      <c r="AD586" s="31"/>
    </row>
    <row r="587" spans="1:30" x14ac:dyDescent="0.2">
      <c r="A587" s="9">
        <v>584</v>
      </c>
      <c r="B587" s="2" t="s">
        <v>405</v>
      </c>
      <c r="D587" s="2" t="s">
        <v>28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0</v>
      </c>
      <c r="W587" s="15">
        <v>0</v>
      </c>
      <c r="X587" s="15">
        <v>0</v>
      </c>
      <c r="Y587" s="15">
        <v>0</v>
      </c>
      <c r="Z587" s="15">
        <v>0</v>
      </c>
      <c r="AA587" s="3">
        <v>0</v>
      </c>
      <c r="AC587" s="31"/>
      <c r="AD587" s="31"/>
    </row>
    <row r="588" spans="1:30" x14ac:dyDescent="0.2">
      <c r="A588" s="9">
        <v>585</v>
      </c>
      <c r="B588" s="2" t="s">
        <v>405</v>
      </c>
      <c r="D588" s="2" t="s">
        <v>29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0</v>
      </c>
      <c r="AA588" s="3">
        <v>0</v>
      </c>
      <c r="AC588" s="31"/>
      <c r="AD588" s="31"/>
    </row>
    <row r="589" spans="1:30" x14ac:dyDescent="0.2">
      <c r="A589" s="9">
        <v>586</v>
      </c>
      <c r="B589" s="2" t="s">
        <v>407</v>
      </c>
      <c r="C589" s="1" t="s">
        <v>408</v>
      </c>
      <c r="D589" s="2" t="s">
        <v>27</v>
      </c>
      <c r="E589" s="15">
        <v>1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3">
        <v>1</v>
      </c>
      <c r="AC589" s="31"/>
      <c r="AD589" s="31"/>
    </row>
    <row r="590" spans="1:30" x14ac:dyDescent="0.2">
      <c r="A590" s="9">
        <v>587</v>
      </c>
      <c r="B590" s="2" t="s">
        <v>407</v>
      </c>
      <c r="D590" s="2" t="s">
        <v>28</v>
      </c>
      <c r="E590" s="15">
        <v>2290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0</v>
      </c>
      <c r="AA590" s="3">
        <v>2290</v>
      </c>
      <c r="AC590" s="31"/>
      <c r="AD590" s="31"/>
    </row>
    <row r="591" spans="1:30" x14ac:dyDescent="0.2">
      <c r="A591" s="9">
        <v>588</v>
      </c>
      <c r="B591" s="2" t="s">
        <v>407</v>
      </c>
      <c r="D591" s="2" t="s">
        <v>29</v>
      </c>
      <c r="E591" s="15">
        <v>2290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15">
        <v>0</v>
      </c>
      <c r="Y591" s="15">
        <v>0</v>
      </c>
      <c r="Z591" s="15">
        <v>0</v>
      </c>
      <c r="AA591" s="3">
        <v>2290</v>
      </c>
      <c r="AC591" s="31"/>
      <c r="AD591" s="31"/>
    </row>
    <row r="592" spans="1:30" x14ac:dyDescent="0.2">
      <c r="A592" s="9">
        <v>589</v>
      </c>
      <c r="B592" s="2" t="s">
        <v>409</v>
      </c>
      <c r="C592" s="1" t="s">
        <v>410</v>
      </c>
      <c r="D592" s="2" t="s">
        <v>27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1</v>
      </c>
      <c r="K592" s="15">
        <v>1</v>
      </c>
      <c r="L592" s="15">
        <v>0</v>
      </c>
      <c r="M592" s="15">
        <v>0</v>
      </c>
      <c r="N592" s="15">
        <v>0</v>
      </c>
      <c r="O592" s="15">
        <v>1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1</v>
      </c>
      <c r="AA592" s="3">
        <v>4</v>
      </c>
      <c r="AC592" s="31"/>
      <c r="AD592" s="31"/>
    </row>
    <row r="593" spans="1:30" x14ac:dyDescent="0.2">
      <c r="A593" s="9">
        <v>590</v>
      </c>
      <c r="B593" s="2" t="s">
        <v>409</v>
      </c>
      <c r="D593" s="2" t="s">
        <v>28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84600</v>
      </c>
      <c r="K593" s="15">
        <v>10000</v>
      </c>
      <c r="L593" s="15">
        <v>0</v>
      </c>
      <c r="M593" s="15">
        <v>0</v>
      </c>
      <c r="N593" s="15">
        <v>0</v>
      </c>
      <c r="O593" s="15">
        <v>384000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5000</v>
      </c>
      <c r="AA593" s="3">
        <v>483600</v>
      </c>
      <c r="AC593" s="31"/>
      <c r="AD593" s="31"/>
    </row>
    <row r="594" spans="1:30" x14ac:dyDescent="0.2">
      <c r="A594" s="9">
        <v>591</v>
      </c>
      <c r="B594" s="2" t="s">
        <v>409</v>
      </c>
      <c r="D594" s="2" t="s">
        <v>29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129600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0</v>
      </c>
      <c r="AA594" s="3">
        <v>129600</v>
      </c>
      <c r="AC594" s="31"/>
      <c r="AD594" s="31"/>
    </row>
    <row r="595" spans="1:30" x14ac:dyDescent="0.2">
      <c r="A595" s="9">
        <v>592</v>
      </c>
      <c r="B595" s="2" t="s">
        <v>411</v>
      </c>
      <c r="C595" s="1" t="s">
        <v>412</v>
      </c>
      <c r="D595" s="2" t="s">
        <v>27</v>
      </c>
      <c r="E595" s="15">
        <v>6</v>
      </c>
      <c r="F595" s="15">
        <v>0</v>
      </c>
      <c r="G595" s="15">
        <v>1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0</v>
      </c>
      <c r="X595" s="15">
        <v>0</v>
      </c>
      <c r="Y595" s="15">
        <v>0</v>
      </c>
      <c r="Z595" s="15">
        <v>0</v>
      </c>
      <c r="AA595" s="3">
        <v>7</v>
      </c>
      <c r="AC595" s="31"/>
      <c r="AD595" s="31"/>
    </row>
    <row r="596" spans="1:30" x14ac:dyDescent="0.2">
      <c r="A596" s="9">
        <v>593</v>
      </c>
      <c r="B596" s="2" t="s">
        <v>411</v>
      </c>
      <c r="D596" s="2" t="s">
        <v>28</v>
      </c>
      <c r="E596" s="15">
        <v>41568</v>
      </c>
      <c r="F596" s="15">
        <v>0</v>
      </c>
      <c r="G596" s="15">
        <v>5652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3">
        <v>47220</v>
      </c>
      <c r="AC596" s="31"/>
      <c r="AD596" s="31"/>
    </row>
    <row r="597" spans="1:30" x14ac:dyDescent="0.2">
      <c r="A597" s="9">
        <v>594</v>
      </c>
      <c r="B597" s="2" t="s">
        <v>411</v>
      </c>
      <c r="D597" s="2" t="s">
        <v>29</v>
      </c>
      <c r="E597" s="15">
        <v>31104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3">
        <v>31104</v>
      </c>
      <c r="AC597" s="31"/>
      <c r="AD597" s="31"/>
    </row>
    <row r="598" spans="1:30" x14ac:dyDescent="0.2">
      <c r="A598" s="9">
        <v>595</v>
      </c>
      <c r="B598" s="2" t="s">
        <v>413</v>
      </c>
      <c r="C598" s="1" t="s">
        <v>414</v>
      </c>
      <c r="D598" s="2" t="s">
        <v>27</v>
      </c>
      <c r="E598" s="15">
        <v>23</v>
      </c>
      <c r="F598" s="15">
        <v>1</v>
      </c>
      <c r="G598" s="15">
        <v>1</v>
      </c>
      <c r="H598" s="15">
        <v>0</v>
      </c>
      <c r="I598" s="15">
        <v>0</v>
      </c>
      <c r="J598" s="15">
        <v>7</v>
      </c>
      <c r="K598" s="15">
        <v>0</v>
      </c>
      <c r="L598" s="15">
        <v>0</v>
      </c>
      <c r="M598" s="15">
        <v>0</v>
      </c>
      <c r="N598" s="15">
        <v>0</v>
      </c>
      <c r="O598" s="15">
        <v>2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1</v>
      </c>
      <c r="V598" s="15">
        <v>0</v>
      </c>
      <c r="W598" s="15">
        <v>0</v>
      </c>
      <c r="X598" s="15">
        <v>0</v>
      </c>
      <c r="Y598" s="15">
        <v>0</v>
      </c>
      <c r="Z598" s="15">
        <v>5</v>
      </c>
      <c r="AA598" s="3">
        <v>40</v>
      </c>
      <c r="AC598" s="31"/>
      <c r="AD598" s="31"/>
    </row>
    <row r="599" spans="1:30" x14ac:dyDescent="0.2">
      <c r="A599" s="9">
        <v>596</v>
      </c>
      <c r="B599" s="2" t="s">
        <v>413</v>
      </c>
      <c r="D599" s="2" t="s">
        <v>28</v>
      </c>
      <c r="E599" s="15">
        <v>97390</v>
      </c>
      <c r="F599" s="15">
        <v>6830000</v>
      </c>
      <c r="G599" s="15">
        <v>0</v>
      </c>
      <c r="H599" s="15">
        <v>0</v>
      </c>
      <c r="I599" s="15">
        <v>0</v>
      </c>
      <c r="J599" s="15">
        <v>443500937</v>
      </c>
      <c r="K599" s="15">
        <v>0</v>
      </c>
      <c r="L599" s="15">
        <v>0</v>
      </c>
      <c r="M599" s="15">
        <v>0</v>
      </c>
      <c r="N599" s="15">
        <v>0</v>
      </c>
      <c r="O599" s="15">
        <v>30230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982383</v>
      </c>
      <c r="V599" s="15">
        <v>0</v>
      </c>
      <c r="W599" s="15">
        <v>0</v>
      </c>
      <c r="X599" s="15">
        <v>0</v>
      </c>
      <c r="Y599" s="15">
        <v>0</v>
      </c>
      <c r="Z599" s="15">
        <v>41979247</v>
      </c>
      <c r="AA599" s="3">
        <v>493420187</v>
      </c>
      <c r="AC599" s="31"/>
      <c r="AD599" s="31"/>
    </row>
    <row r="600" spans="1:30" x14ac:dyDescent="0.2">
      <c r="A600" s="9">
        <v>597</v>
      </c>
      <c r="B600" s="2" t="s">
        <v>413</v>
      </c>
      <c r="D600" s="2" t="s">
        <v>29</v>
      </c>
      <c r="E600" s="15">
        <v>96340</v>
      </c>
      <c r="F600" s="15">
        <v>3868072</v>
      </c>
      <c r="G600" s="15">
        <v>0</v>
      </c>
      <c r="H600" s="15">
        <v>0</v>
      </c>
      <c r="I600" s="15">
        <v>0</v>
      </c>
      <c r="J600" s="15">
        <v>4750388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0</v>
      </c>
      <c r="AA600" s="3">
        <v>8714800</v>
      </c>
      <c r="AC600" s="31"/>
      <c r="AD600" s="31"/>
    </row>
    <row r="601" spans="1:30" x14ac:dyDescent="0.2">
      <c r="A601" s="9">
        <v>598</v>
      </c>
      <c r="B601" s="2" t="s">
        <v>415</v>
      </c>
      <c r="C601" s="1" t="s">
        <v>416</v>
      </c>
      <c r="D601" s="2" t="s">
        <v>27</v>
      </c>
      <c r="E601" s="15">
        <v>14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5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3">
        <v>19</v>
      </c>
      <c r="AC601" s="31"/>
      <c r="AD601" s="31"/>
    </row>
    <row r="602" spans="1:30" x14ac:dyDescent="0.2">
      <c r="A602" s="9">
        <v>599</v>
      </c>
      <c r="B602" s="2" t="s">
        <v>415</v>
      </c>
      <c r="D602" s="2" t="s">
        <v>28</v>
      </c>
      <c r="E602" s="15">
        <v>311882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17880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0</v>
      </c>
      <c r="AA602" s="3">
        <v>329762</v>
      </c>
      <c r="AC602" s="31"/>
      <c r="AD602" s="31"/>
    </row>
    <row r="603" spans="1:30" x14ac:dyDescent="0.2">
      <c r="A603" s="9">
        <v>600</v>
      </c>
      <c r="B603" s="2" t="s">
        <v>415</v>
      </c>
      <c r="D603" s="2" t="s">
        <v>29</v>
      </c>
      <c r="E603" s="15">
        <v>222961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17880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0</v>
      </c>
      <c r="X603" s="15">
        <v>0</v>
      </c>
      <c r="Y603" s="15">
        <v>0</v>
      </c>
      <c r="Z603" s="15">
        <v>0</v>
      </c>
      <c r="AA603" s="3">
        <v>240841</v>
      </c>
      <c r="AC603" s="31"/>
      <c r="AD603" s="31"/>
    </row>
    <row r="604" spans="1:30" x14ac:dyDescent="0.2">
      <c r="A604" s="9">
        <v>601</v>
      </c>
      <c r="B604" s="2" t="s">
        <v>417</v>
      </c>
      <c r="C604" s="1" t="s">
        <v>418</v>
      </c>
      <c r="D604" s="2" t="s">
        <v>27</v>
      </c>
      <c r="E604" s="15">
        <v>35</v>
      </c>
      <c r="F604" s="15">
        <v>0</v>
      </c>
      <c r="G604" s="15">
        <v>8</v>
      </c>
      <c r="H604" s="15">
        <v>0</v>
      </c>
      <c r="I604" s="15">
        <v>1</v>
      </c>
      <c r="J604" s="15">
        <v>4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0</v>
      </c>
      <c r="AA604" s="3">
        <v>48</v>
      </c>
      <c r="AC604" s="31"/>
      <c r="AD604" s="31"/>
    </row>
    <row r="605" spans="1:30" x14ac:dyDescent="0.2">
      <c r="A605" s="9">
        <v>602</v>
      </c>
      <c r="B605" s="2" t="s">
        <v>417</v>
      </c>
      <c r="D605" s="2" t="s">
        <v>28</v>
      </c>
      <c r="E605" s="15">
        <v>263134</v>
      </c>
      <c r="F605" s="15">
        <v>0</v>
      </c>
      <c r="G605" s="15">
        <v>6317</v>
      </c>
      <c r="H605" s="15">
        <v>0</v>
      </c>
      <c r="I605" s="15">
        <v>26111000</v>
      </c>
      <c r="J605" s="15">
        <v>639275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3">
        <v>27019726</v>
      </c>
      <c r="AC605" s="31"/>
      <c r="AD605" s="31"/>
    </row>
    <row r="606" spans="1:30" x14ac:dyDescent="0.2">
      <c r="A606" s="9">
        <v>603</v>
      </c>
      <c r="B606" s="2" t="s">
        <v>417</v>
      </c>
      <c r="D606" s="2" t="s">
        <v>29</v>
      </c>
      <c r="E606" s="15">
        <v>263134</v>
      </c>
      <c r="F606" s="15">
        <v>0</v>
      </c>
      <c r="G606" s="15">
        <v>306150</v>
      </c>
      <c r="H606" s="15">
        <v>0</v>
      </c>
      <c r="I606" s="15">
        <v>2300000</v>
      </c>
      <c r="J606" s="15">
        <v>639275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0</v>
      </c>
      <c r="AA606" s="3">
        <v>3508559</v>
      </c>
      <c r="AC606" s="31"/>
      <c r="AD606" s="31"/>
    </row>
    <row r="607" spans="1:30" ht="12.75" customHeight="1" x14ac:dyDescent="0.2">
      <c r="A607" s="9">
        <v>604</v>
      </c>
      <c r="B607" s="2" t="s">
        <v>419</v>
      </c>
      <c r="C607" s="1" t="s">
        <v>420</v>
      </c>
      <c r="D607" s="2" t="s">
        <v>27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0</v>
      </c>
      <c r="Z607" s="15">
        <v>0</v>
      </c>
      <c r="AA607" s="3">
        <v>0</v>
      </c>
      <c r="AC607" s="31"/>
      <c r="AD607" s="31"/>
    </row>
    <row r="608" spans="1:30" x14ac:dyDescent="0.2">
      <c r="A608" s="9">
        <v>605</v>
      </c>
      <c r="B608" s="2" t="s">
        <v>419</v>
      </c>
      <c r="D608" s="2" t="s">
        <v>28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0</v>
      </c>
      <c r="AA608" s="3">
        <v>0</v>
      </c>
      <c r="AC608" s="31"/>
      <c r="AD608" s="31"/>
    </row>
    <row r="609" spans="1:30" x14ac:dyDescent="0.2">
      <c r="A609" s="9">
        <v>606</v>
      </c>
      <c r="B609" s="2" t="s">
        <v>419</v>
      </c>
      <c r="D609" s="2" t="s">
        <v>29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3">
        <v>0</v>
      </c>
      <c r="AC609" s="31"/>
      <c r="AD609" s="31"/>
    </row>
    <row r="610" spans="1:30" x14ac:dyDescent="0.2">
      <c r="A610" s="9">
        <v>607</v>
      </c>
      <c r="B610" s="2" t="s">
        <v>421</v>
      </c>
      <c r="C610" s="1" t="s">
        <v>422</v>
      </c>
      <c r="D610" s="2" t="s">
        <v>27</v>
      </c>
      <c r="E610" s="15">
        <v>3</v>
      </c>
      <c r="F610" s="15">
        <v>0</v>
      </c>
      <c r="G610" s="15">
        <v>1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0</v>
      </c>
      <c r="AA610" s="3">
        <v>4</v>
      </c>
      <c r="AC610" s="31"/>
      <c r="AD610" s="31"/>
    </row>
    <row r="611" spans="1:30" x14ac:dyDescent="0.2">
      <c r="A611" s="9">
        <v>608</v>
      </c>
      <c r="B611" s="2" t="s">
        <v>421</v>
      </c>
      <c r="D611" s="2" t="s">
        <v>28</v>
      </c>
      <c r="E611" s="15">
        <v>99448</v>
      </c>
      <c r="F611" s="15">
        <v>0</v>
      </c>
      <c r="G611" s="15">
        <v>3000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15">
        <v>0</v>
      </c>
      <c r="Y611" s="15">
        <v>0</v>
      </c>
      <c r="Z611" s="15">
        <v>0</v>
      </c>
      <c r="AA611" s="3">
        <v>102448</v>
      </c>
      <c r="AC611" s="31"/>
      <c r="AD611" s="31"/>
    </row>
    <row r="612" spans="1:30" x14ac:dyDescent="0.2">
      <c r="A612" s="9">
        <v>609</v>
      </c>
      <c r="B612" s="2" t="s">
        <v>421</v>
      </c>
      <c r="D612" s="2" t="s">
        <v>29</v>
      </c>
      <c r="E612" s="15">
        <v>99448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0</v>
      </c>
      <c r="AA612" s="3">
        <v>99448</v>
      </c>
      <c r="AC612" s="31"/>
      <c r="AD612" s="31"/>
    </row>
    <row r="613" spans="1:30" x14ac:dyDescent="0.2">
      <c r="A613" s="9">
        <v>610</v>
      </c>
      <c r="B613" s="2" t="s">
        <v>423</v>
      </c>
      <c r="C613" s="1" t="s">
        <v>424</v>
      </c>
      <c r="D613" s="2" t="s">
        <v>27</v>
      </c>
      <c r="E613" s="15">
        <v>10</v>
      </c>
      <c r="F613" s="15">
        <v>1</v>
      </c>
      <c r="G613" s="15">
        <v>0</v>
      </c>
      <c r="H613" s="15">
        <v>1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1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3">
        <v>13</v>
      </c>
      <c r="AC613" s="31"/>
      <c r="AD613" s="31"/>
    </row>
    <row r="614" spans="1:30" x14ac:dyDescent="0.2">
      <c r="A614" s="9">
        <v>611</v>
      </c>
      <c r="B614" s="2" t="s">
        <v>423</v>
      </c>
      <c r="D614" s="2" t="s">
        <v>28</v>
      </c>
      <c r="E614" s="15">
        <v>301956</v>
      </c>
      <c r="F614" s="15">
        <v>3327003</v>
      </c>
      <c r="G614" s="15">
        <v>0</v>
      </c>
      <c r="H614" s="15">
        <v>812750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1150000</v>
      </c>
      <c r="R614" s="15">
        <v>0</v>
      </c>
      <c r="S614" s="15">
        <v>0</v>
      </c>
      <c r="T614" s="15">
        <v>0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0</v>
      </c>
      <c r="AA614" s="3">
        <v>5591709</v>
      </c>
      <c r="AC614" s="31"/>
      <c r="AD614" s="31"/>
    </row>
    <row r="615" spans="1:30" x14ac:dyDescent="0.2">
      <c r="A615" s="9">
        <v>612</v>
      </c>
      <c r="B615" s="2" t="s">
        <v>423</v>
      </c>
      <c r="D615" s="2" t="s">
        <v>29</v>
      </c>
      <c r="E615" s="15">
        <v>305118</v>
      </c>
      <c r="F615" s="15">
        <v>3327003</v>
      </c>
      <c r="G615" s="15">
        <v>0</v>
      </c>
      <c r="H615" s="15">
        <v>812750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1150000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5">
        <v>0</v>
      </c>
      <c r="AA615" s="3">
        <v>5594871</v>
      </c>
      <c r="AC615" s="31"/>
      <c r="AD615" s="31"/>
    </row>
    <row r="616" spans="1:30" x14ac:dyDescent="0.2">
      <c r="A616" s="9">
        <v>613</v>
      </c>
      <c r="B616" s="2" t="s">
        <v>425</v>
      </c>
      <c r="C616" s="1" t="s">
        <v>426</v>
      </c>
      <c r="D616" s="2" t="s">
        <v>27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0</v>
      </c>
      <c r="AA616" s="3">
        <v>0</v>
      </c>
      <c r="AC616" s="31"/>
      <c r="AD616" s="31"/>
    </row>
    <row r="617" spans="1:30" x14ac:dyDescent="0.2">
      <c r="A617" s="9">
        <v>614</v>
      </c>
      <c r="B617" s="2" t="s">
        <v>425</v>
      </c>
      <c r="D617" s="2" t="s">
        <v>28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3">
        <v>0</v>
      </c>
      <c r="AC617" s="31"/>
      <c r="AD617" s="31"/>
    </row>
    <row r="618" spans="1:30" x14ac:dyDescent="0.2">
      <c r="A618" s="9">
        <v>615</v>
      </c>
      <c r="B618" s="2" t="s">
        <v>425</v>
      </c>
      <c r="D618" s="2" t="s">
        <v>29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0</v>
      </c>
      <c r="AA618" s="3">
        <v>0</v>
      </c>
      <c r="AC618" s="31"/>
      <c r="AD618" s="31"/>
    </row>
    <row r="619" spans="1:30" x14ac:dyDescent="0.2">
      <c r="A619" s="9">
        <v>616</v>
      </c>
      <c r="B619" s="2" t="s">
        <v>427</v>
      </c>
      <c r="C619" s="1" t="s">
        <v>428</v>
      </c>
      <c r="D619" s="2" t="s">
        <v>27</v>
      </c>
      <c r="E619" s="15">
        <v>10</v>
      </c>
      <c r="F619" s="15">
        <v>0</v>
      </c>
      <c r="G619" s="15">
        <v>0</v>
      </c>
      <c r="H619" s="15">
        <v>0</v>
      </c>
      <c r="I619" s="15">
        <v>0</v>
      </c>
      <c r="J619" s="15">
        <v>21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2</v>
      </c>
      <c r="S619" s="15">
        <v>2</v>
      </c>
      <c r="T619" s="15">
        <v>0</v>
      </c>
      <c r="U619" s="15">
        <v>0</v>
      </c>
      <c r="V619" s="15">
        <v>8</v>
      </c>
      <c r="W619" s="15">
        <v>0</v>
      </c>
      <c r="X619" s="15">
        <v>0</v>
      </c>
      <c r="Y619" s="15">
        <v>0</v>
      </c>
      <c r="Z619" s="15">
        <v>0</v>
      </c>
      <c r="AA619" s="3">
        <v>43</v>
      </c>
      <c r="AC619" s="31"/>
      <c r="AD619" s="31"/>
    </row>
    <row r="620" spans="1:30" x14ac:dyDescent="0.2">
      <c r="A620" s="9">
        <v>617</v>
      </c>
      <c r="B620" s="2" t="s">
        <v>427</v>
      </c>
      <c r="D620" s="2" t="s">
        <v>28</v>
      </c>
      <c r="E620" s="15">
        <v>568772</v>
      </c>
      <c r="F620" s="15">
        <v>0</v>
      </c>
      <c r="G620" s="15">
        <v>0</v>
      </c>
      <c r="H620" s="15">
        <v>0</v>
      </c>
      <c r="I620" s="15">
        <v>0</v>
      </c>
      <c r="J620" s="15">
        <v>49120265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5584476</v>
      </c>
      <c r="S620" s="15">
        <v>304000</v>
      </c>
      <c r="T620" s="15">
        <v>0</v>
      </c>
      <c r="U620" s="15">
        <v>0</v>
      </c>
      <c r="V620" s="15">
        <v>434831</v>
      </c>
      <c r="W620" s="15">
        <v>0</v>
      </c>
      <c r="X620" s="15">
        <v>0</v>
      </c>
      <c r="Y620" s="15">
        <v>0</v>
      </c>
      <c r="Z620" s="15">
        <v>0</v>
      </c>
      <c r="AA620" s="3">
        <v>56012344</v>
      </c>
      <c r="AC620" s="31"/>
      <c r="AD620" s="31"/>
    </row>
    <row r="621" spans="1:30" x14ac:dyDescent="0.2">
      <c r="A621" s="9">
        <v>618</v>
      </c>
      <c r="B621" s="2" t="s">
        <v>427</v>
      </c>
      <c r="D621" s="2" t="s">
        <v>29</v>
      </c>
      <c r="E621" s="15">
        <v>172897</v>
      </c>
      <c r="F621" s="15">
        <v>0</v>
      </c>
      <c r="G621" s="15">
        <v>0</v>
      </c>
      <c r="H621" s="15">
        <v>0</v>
      </c>
      <c r="I621" s="15">
        <v>0</v>
      </c>
      <c r="J621" s="15">
        <v>38697941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304000</v>
      </c>
      <c r="T621" s="15">
        <v>0</v>
      </c>
      <c r="U621" s="15">
        <v>0</v>
      </c>
      <c r="V621" s="15">
        <v>433500</v>
      </c>
      <c r="W621" s="15">
        <v>0</v>
      </c>
      <c r="X621" s="15">
        <v>0</v>
      </c>
      <c r="Y621" s="15">
        <v>0</v>
      </c>
      <c r="Z621" s="15">
        <v>0</v>
      </c>
      <c r="AA621" s="3">
        <v>39608338</v>
      </c>
      <c r="AC621" s="31"/>
      <c r="AD621" s="31"/>
    </row>
    <row r="622" spans="1:30" x14ac:dyDescent="0.2">
      <c r="A622" s="9">
        <v>619</v>
      </c>
      <c r="B622" s="2" t="s">
        <v>429</v>
      </c>
      <c r="C622" s="1" t="s">
        <v>430</v>
      </c>
      <c r="D622" s="2" t="s">
        <v>27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0</v>
      </c>
      <c r="AA622" s="3">
        <v>0</v>
      </c>
      <c r="AC622" s="31"/>
      <c r="AD622" s="31"/>
    </row>
    <row r="623" spans="1:30" x14ac:dyDescent="0.2">
      <c r="A623" s="9">
        <v>620</v>
      </c>
      <c r="B623" s="2" t="s">
        <v>429</v>
      </c>
      <c r="D623" s="2" t="s">
        <v>28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0</v>
      </c>
      <c r="X623" s="15">
        <v>0</v>
      </c>
      <c r="Y623" s="15">
        <v>0</v>
      </c>
      <c r="Z623" s="15">
        <v>0</v>
      </c>
      <c r="AA623" s="3">
        <v>0</v>
      </c>
      <c r="AC623" s="31"/>
      <c r="AD623" s="31"/>
    </row>
    <row r="624" spans="1:30" x14ac:dyDescent="0.2">
      <c r="A624" s="9">
        <v>621</v>
      </c>
      <c r="B624" s="2" t="s">
        <v>429</v>
      </c>
      <c r="D624" s="2" t="s">
        <v>29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3">
        <v>0</v>
      </c>
      <c r="AC624" s="31"/>
      <c r="AD624" s="31"/>
    </row>
    <row r="625" spans="1:30" s="12" customFormat="1" x14ac:dyDescent="0.2">
      <c r="A625" s="9">
        <v>622</v>
      </c>
      <c r="B625" s="2"/>
      <c r="C625" s="10" t="s">
        <v>431</v>
      </c>
      <c r="D625" s="11" t="s">
        <v>27</v>
      </c>
      <c r="E625" s="3">
        <f t="shared" ref="E625:Z627" si="22">E628+E631+E634+E637+E640+E643+E646+E649+E652+E655+E658+E661+E664+E667</f>
        <v>55</v>
      </c>
      <c r="F625" s="3">
        <f t="shared" si="22"/>
        <v>3</v>
      </c>
      <c r="G625" s="3">
        <f t="shared" si="22"/>
        <v>2</v>
      </c>
      <c r="H625" s="3">
        <f t="shared" si="22"/>
        <v>1</v>
      </c>
      <c r="I625" s="3">
        <f t="shared" si="22"/>
        <v>1</v>
      </c>
      <c r="J625" s="3">
        <f t="shared" si="22"/>
        <v>14</v>
      </c>
      <c r="K625" s="3">
        <f t="shared" si="22"/>
        <v>0</v>
      </c>
      <c r="L625" s="3">
        <f t="shared" si="22"/>
        <v>0</v>
      </c>
      <c r="M625" s="3">
        <f t="shared" si="22"/>
        <v>0</v>
      </c>
      <c r="N625" s="3">
        <f t="shared" si="22"/>
        <v>0</v>
      </c>
      <c r="O625" s="3">
        <f t="shared" si="22"/>
        <v>0</v>
      </c>
      <c r="P625" s="3">
        <f t="shared" si="22"/>
        <v>0</v>
      </c>
      <c r="Q625" s="3">
        <f t="shared" si="22"/>
        <v>0</v>
      </c>
      <c r="R625" s="3">
        <f t="shared" si="22"/>
        <v>0</v>
      </c>
      <c r="S625" s="3">
        <f t="shared" si="22"/>
        <v>0</v>
      </c>
      <c r="T625" s="3">
        <f t="shared" si="22"/>
        <v>0</v>
      </c>
      <c r="U625" s="3">
        <f t="shared" si="22"/>
        <v>0</v>
      </c>
      <c r="V625" s="3">
        <f t="shared" si="22"/>
        <v>0</v>
      </c>
      <c r="W625" s="3">
        <f t="shared" si="22"/>
        <v>0</v>
      </c>
      <c r="X625" s="3">
        <f t="shared" si="22"/>
        <v>0</v>
      </c>
      <c r="Y625" s="3">
        <f t="shared" si="22"/>
        <v>0</v>
      </c>
      <c r="Z625" s="3">
        <f t="shared" si="22"/>
        <v>1</v>
      </c>
      <c r="AA625" s="3">
        <f t="shared" ref="AA625:AA627" si="23">SUM(E625:Z625)</f>
        <v>77</v>
      </c>
      <c r="AC625" s="31"/>
      <c r="AD625" s="31"/>
    </row>
    <row r="626" spans="1:30" s="12" customFormat="1" x14ac:dyDescent="0.2">
      <c r="A626" s="9">
        <v>623</v>
      </c>
      <c r="B626" s="11"/>
      <c r="C626" s="10"/>
      <c r="D626" s="11" t="s">
        <v>28</v>
      </c>
      <c r="E626" s="3">
        <f t="shared" si="22"/>
        <v>1533114</v>
      </c>
      <c r="F626" s="3">
        <f t="shared" si="22"/>
        <v>180000</v>
      </c>
      <c r="G626" s="3">
        <f t="shared" si="22"/>
        <v>174250</v>
      </c>
      <c r="H626" s="3">
        <f t="shared" si="22"/>
        <v>1043784</v>
      </c>
      <c r="I626" s="3">
        <f t="shared" si="22"/>
        <v>49400</v>
      </c>
      <c r="J626" s="3">
        <f t="shared" si="22"/>
        <v>97967934</v>
      </c>
      <c r="K626" s="3">
        <f t="shared" si="22"/>
        <v>0</v>
      </c>
      <c r="L626" s="3">
        <f t="shared" si="22"/>
        <v>0</v>
      </c>
      <c r="M626" s="3">
        <f t="shared" si="22"/>
        <v>0</v>
      </c>
      <c r="N626" s="3">
        <f t="shared" si="22"/>
        <v>0</v>
      </c>
      <c r="O626" s="3">
        <f t="shared" si="22"/>
        <v>0</v>
      </c>
      <c r="P626" s="3">
        <f t="shared" si="22"/>
        <v>0</v>
      </c>
      <c r="Q626" s="3">
        <f t="shared" si="22"/>
        <v>0</v>
      </c>
      <c r="R626" s="3">
        <f t="shared" si="22"/>
        <v>0</v>
      </c>
      <c r="S626" s="3">
        <f t="shared" si="22"/>
        <v>0</v>
      </c>
      <c r="T626" s="3">
        <f t="shared" si="22"/>
        <v>0</v>
      </c>
      <c r="U626" s="3">
        <f t="shared" si="22"/>
        <v>0</v>
      </c>
      <c r="V626" s="3">
        <f t="shared" si="22"/>
        <v>0</v>
      </c>
      <c r="W626" s="3">
        <f t="shared" si="22"/>
        <v>0</v>
      </c>
      <c r="X626" s="3">
        <f t="shared" si="22"/>
        <v>0</v>
      </c>
      <c r="Y626" s="3">
        <f t="shared" si="22"/>
        <v>0</v>
      </c>
      <c r="Z626" s="3">
        <f t="shared" si="22"/>
        <v>10000</v>
      </c>
      <c r="AA626" s="3">
        <f t="shared" si="23"/>
        <v>100958482</v>
      </c>
      <c r="AC626" s="31"/>
      <c r="AD626" s="31"/>
    </row>
    <row r="627" spans="1:30" s="12" customFormat="1" x14ac:dyDescent="0.2">
      <c r="A627" s="9">
        <v>624</v>
      </c>
      <c r="B627" s="11"/>
      <c r="C627" s="10"/>
      <c r="D627" s="11" t="s">
        <v>29</v>
      </c>
      <c r="E627" s="3">
        <f t="shared" si="22"/>
        <v>489135</v>
      </c>
      <c r="F627" s="3">
        <f t="shared" si="22"/>
        <v>12000</v>
      </c>
      <c r="G627" s="3">
        <f t="shared" si="22"/>
        <v>1000</v>
      </c>
      <c r="H627" s="3">
        <f t="shared" si="22"/>
        <v>626859</v>
      </c>
      <c r="I627" s="3">
        <f t="shared" si="22"/>
        <v>49400</v>
      </c>
      <c r="J627" s="3">
        <f t="shared" si="22"/>
        <v>26654365</v>
      </c>
      <c r="K627" s="3">
        <f t="shared" si="22"/>
        <v>0</v>
      </c>
      <c r="L627" s="3">
        <f t="shared" si="22"/>
        <v>0</v>
      </c>
      <c r="M627" s="3">
        <f t="shared" si="22"/>
        <v>0</v>
      </c>
      <c r="N627" s="3">
        <f t="shared" si="22"/>
        <v>0</v>
      </c>
      <c r="O627" s="3">
        <f t="shared" si="22"/>
        <v>0</v>
      </c>
      <c r="P627" s="3">
        <f t="shared" si="22"/>
        <v>0</v>
      </c>
      <c r="Q627" s="3">
        <f t="shared" si="22"/>
        <v>0</v>
      </c>
      <c r="R627" s="3">
        <f t="shared" si="22"/>
        <v>0</v>
      </c>
      <c r="S627" s="3">
        <f t="shared" si="22"/>
        <v>0</v>
      </c>
      <c r="T627" s="3">
        <f t="shared" si="22"/>
        <v>0</v>
      </c>
      <c r="U627" s="3">
        <f t="shared" si="22"/>
        <v>0</v>
      </c>
      <c r="V627" s="3">
        <f t="shared" si="22"/>
        <v>0</v>
      </c>
      <c r="W627" s="3">
        <f t="shared" si="22"/>
        <v>0</v>
      </c>
      <c r="X627" s="3">
        <f t="shared" si="22"/>
        <v>0</v>
      </c>
      <c r="Y627" s="3">
        <f t="shared" si="22"/>
        <v>0</v>
      </c>
      <c r="Z627" s="3">
        <f t="shared" si="22"/>
        <v>0</v>
      </c>
      <c r="AA627" s="3">
        <f t="shared" si="23"/>
        <v>27832759</v>
      </c>
      <c r="AC627" s="31"/>
      <c r="AD627" s="31"/>
    </row>
    <row r="628" spans="1:30" x14ac:dyDescent="0.2">
      <c r="A628" s="9">
        <v>625</v>
      </c>
      <c r="B628" s="2" t="s">
        <v>432</v>
      </c>
      <c r="C628" s="1" t="s">
        <v>433</v>
      </c>
      <c r="D628" s="2" t="s">
        <v>27</v>
      </c>
      <c r="E628" s="15">
        <v>34</v>
      </c>
      <c r="F628" s="15">
        <v>2</v>
      </c>
      <c r="G628" s="15">
        <v>1</v>
      </c>
      <c r="H628" s="15">
        <v>1</v>
      </c>
      <c r="I628" s="15">
        <v>1</v>
      </c>
      <c r="J628" s="15">
        <v>14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1</v>
      </c>
      <c r="AA628" s="3">
        <v>54</v>
      </c>
      <c r="AC628" s="31"/>
      <c r="AD628" s="31"/>
    </row>
    <row r="629" spans="1:30" x14ac:dyDescent="0.2">
      <c r="A629" s="9">
        <v>626</v>
      </c>
      <c r="B629" s="2" t="s">
        <v>432</v>
      </c>
      <c r="D629" s="2" t="s">
        <v>28</v>
      </c>
      <c r="E629" s="15">
        <v>1203645</v>
      </c>
      <c r="F629" s="15">
        <v>12000</v>
      </c>
      <c r="G629" s="15">
        <v>1000</v>
      </c>
      <c r="H629" s="15">
        <v>1043784</v>
      </c>
      <c r="I629" s="15">
        <v>49400</v>
      </c>
      <c r="J629" s="15">
        <v>97967934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10000</v>
      </c>
      <c r="AA629" s="3">
        <v>100287763</v>
      </c>
      <c r="AC629" s="31"/>
      <c r="AD629" s="31"/>
    </row>
    <row r="630" spans="1:30" x14ac:dyDescent="0.2">
      <c r="A630" s="9">
        <v>627</v>
      </c>
      <c r="B630" s="2" t="s">
        <v>432</v>
      </c>
      <c r="D630" s="2" t="s">
        <v>29</v>
      </c>
      <c r="E630" s="15">
        <v>428286</v>
      </c>
      <c r="F630" s="15">
        <v>12000</v>
      </c>
      <c r="G630" s="15">
        <v>1000</v>
      </c>
      <c r="H630" s="15">
        <v>626859</v>
      </c>
      <c r="I630" s="15">
        <v>49400</v>
      </c>
      <c r="J630" s="15">
        <v>26654365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0</v>
      </c>
      <c r="AA630" s="3">
        <v>27771910</v>
      </c>
      <c r="AC630" s="31"/>
      <c r="AD630" s="31"/>
    </row>
    <row r="631" spans="1:30" x14ac:dyDescent="0.2">
      <c r="A631" s="9">
        <v>628</v>
      </c>
      <c r="B631" s="2" t="s">
        <v>434</v>
      </c>
      <c r="C631" s="1" t="s">
        <v>435</v>
      </c>
      <c r="D631" s="2" t="s">
        <v>27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  <c r="T631" s="15">
        <v>0</v>
      </c>
      <c r="U631" s="15">
        <v>0</v>
      </c>
      <c r="V631" s="15">
        <v>0</v>
      </c>
      <c r="W631" s="15">
        <v>0</v>
      </c>
      <c r="X631" s="15">
        <v>0</v>
      </c>
      <c r="Y631" s="15">
        <v>0</v>
      </c>
      <c r="Z631" s="15">
        <v>0</v>
      </c>
      <c r="AA631" s="3">
        <v>0</v>
      </c>
      <c r="AC631" s="31"/>
      <c r="AD631" s="31"/>
    </row>
    <row r="632" spans="1:30" x14ac:dyDescent="0.2">
      <c r="A632" s="9">
        <v>629</v>
      </c>
      <c r="B632" s="2" t="s">
        <v>434</v>
      </c>
      <c r="D632" s="2" t="s">
        <v>28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0</v>
      </c>
      <c r="AA632" s="3">
        <v>0</v>
      </c>
      <c r="AC632" s="31"/>
      <c r="AD632" s="31"/>
    </row>
    <row r="633" spans="1:30" x14ac:dyDescent="0.2">
      <c r="A633" s="9">
        <v>630</v>
      </c>
      <c r="B633" s="2" t="s">
        <v>434</v>
      </c>
      <c r="D633" s="2" t="s">
        <v>29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3">
        <v>0</v>
      </c>
      <c r="AC633" s="31"/>
      <c r="AD633" s="31"/>
    </row>
    <row r="634" spans="1:30" x14ac:dyDescent="0.2">
      <c r="A634" s="9">
        <v>631</v>
      </c>
      <c r="B634" s="2" t="s">
        <v>436</v>
      </c>
      <c r="C634" s="1" t="s">
        <v>437</v>
      </c>
      <c r="D634" s="2" t="s">
        <v>27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0</v>
      </c>
      <c r="S634" s="15">
        <v>0</v>
      </c>
      <c r="T634" s="15">
        <v>0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0</v>
      </c>
      <c r="AA634" s="3">
        <v>0</v>
      </c>
      <c r="AC634" s="31"/>
      <c r="AD634" s="31"/>
    </row>
    <row r="635" spans="1:30" x14ac:dyDescent="0.2">
      <c r="A635" s="9">
        <v>632</v>
      </c>
      <c r="B635" s="2" t="s">
        <v>436</v>
      </c>
      <c r="D635" s="2" t="s">
        <v>28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0</v>
      </c>
      <c r="X635" s="15">
        <v>0</v>
      </c>
      <c r="Y635" s="15">
        <v>0</v>
      </c>
      <c r="Z635" s="15">
        <v>0</v>
      </c>
      <c r="AA635" s="3">
        <v>0</v>
      </c>
      <c r="AC635" s="31"/>
      <c r="AD635" s="31"/>
    </row>
    <row r="636" spans="1:30" x14ac:dyDescent="0.2">
      <c r="A636" s="9">
        <v>633</v>
      </c>
      <c r="B636" s="2" t="s">
        <v>436</v>
      </c>
      <c r="D636" s="2" t="s">
        <v>29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0</v>
      </c>
      <c r="AA636" s="3">
        <v>0</v>
      </c>
      <c r="AC636" s="31"/>
      <c r="AD636" s="31"/>
    </row>
    <row r="637" spans="1:30" x14ac:dyDescent="0.2">
      <c r="A637" s="9">
        <v>634</v>
      </c>
      <c r="B637" s="2" t="s">
        <v>438</v>
      </c>
      <c r="C637" s="1" t="s">
        <v>439</v>
      </c>
      <c r="D637" s="2" t="s">
        <v>27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3">
        <v>0</v>
      </c>
      <c r="AC637" s="31"/>
      <c r="AD637" s="31"/>
    </row>
    <row r="638" spans="1:30" x14ac:dyDescent="0.2">
      <c r="A638" s="9">
        <v>635</v>
      </c>
      <c r="B638" s="2" t="s">
        <v>438</v>
      </c>
      <c r="D638" s="2" t="s">
        <v>28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0</v>
      </c>
      <c r="S638" s="15">
        <v>0</v>
      </c>
      <c r="T638" s="15">
        <v>0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0</v>
      </c>
      <c r="AA638" s="3">
        <v>0</v>
      </c>
      <c r="AC638" s="31"/>
      <c r="AD638" s="31"/>
    </row>
    <row r="639" spans="1:30" x14ac:dyDescent="0.2">
      <c r="A639" s="9">
        <v>636</v>
      </c>
      <c r="B639" s="2" t="s">
        <v>438</v>
      </c>
      <c r="D639" s="2" t="s">
        <v>29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0</v>
      </c>
      <c r="X639" s="15">
        <v>0</v>
      </c>
      <c r="Y639" s="15">
        <v>0</v>
      </c>
      <c r="Z639" s="15">
        <v>0</v>
      </c>
      <c r="AA639" s="3">
        <v>0</v>
      </c>
      <c r="AC639" s="31"/>
      <c r="AD639" s="31"/>
    </row>
    <row r="640" spans="1:30" x14ac:dyDescent="0.2">
      <c r="A640" s="9">
        <v>637</v>
      </c>
      <c r="B640" s="2" t="s">
        <v>440</v>
      </c>
      <c r="C640" s="1" t="s">
        <v>441</v>
      </c>
      <c r="D640" s="2" t="s">
        <v>27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0</v>
      </c>
      <c r="AA640" s="3">
        <v>0</v>
      </c>
      <c r="AC640" s="31"/>
      <c r="AD640" s="31"/>
    </row>
    <row r="641" spans="1:30" x14ac:dyDescent="0.2">
      <c r="A641" s="9">
        <v>638</v>
      </c>
      <c r="B641" s="2" t="s">
        <v>440</v>
      </c>
      <c r="D641" s="2" t="s">
        <v>28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3">
        <v>0</v>
      </c>
      <c r="AC641" s="31"/>
      <c r="AD641" s="31"/>
    </row>
    <row r="642" spans="1:30" x14ac:dyDescent="0.2">
      <c r="A642" s="9">
        <v>639</v>
      </c>
      <c r="B642" s="2" t="s">
        <v>440</v>
      </c>
      <c r="D642" s="2" t="s">
        <v>29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0</v>
      </c>
      <c r="AA642" s="3">
        <v>0</v>
      </c>
      <c r="AC642" s="31"/>
      <c r="AD642" s="31"/>
    </row>
    <row r="643" spans="1:30" x14ac:dyDescent="0.2">
      <c r="A643" s="9">
        <v>640</v>
      </c>
      <c r="B643" s="2" t="s">
        <v>442</v>
      </c>
      <c r="C643" s="1" t="s">
        <v>443</v>
      </c>
      <c r="D643" s="2" t="s">
        <v>27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0</v>
      </c>
      <c r="U643" s="15">
        <v>0</v>
      </c>
      <c r="V643" s="15">
        <v>0</v>
      </c>
      <c r="W643" s="15">
        <v>0</v>
      </c>
      <c r="X643" s="15">
        <v>0</v>
      </c>
      <c r="Y643" s="15">
        <v>0</v>
      </c>
      <c r="Z643" s="15">
        <v>0</v>
      </c>
      <c r="AA643" s="3">
        <v>0</v>
      </c>
      <c r="AC643" s="31"/>
      <c r="AD643" s="31"/>
    </row>
    <row r="644" spans="1:30" x14ac:dyDescent="0.2">
      <c r="A644" s="9">
        <v>641</v>
      </c>
      <c r="B644" s="2" t="s">
        <v>442</v>
      </c>
      <c r="D644" s="2" t="s">
        <v>28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15">
        <v>0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0</v>
      </c>
      <c r="AA644" s="3">
        <v>0</v>
      </c>
      <c r="AC644" s="31"/>
      <c r="AD644" s="31"/>
    </row>
    <row r="645" spans="1:30" x14ac:dyDescent="0.2">
      <c r="A645" s="9">
        <v>642</v>
      </c>
      <c r="B645" s="2" t="s">
        <v>442</v>
      </c>
      <c r="D645" s="2" t="s">
        <v>29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3">
        <v>0</v>
      </c>
      <c r="AC645" s="31"/>
      <c r="AD645" s="31"/>
    </row>
    <row r="646" spans="1:30" x14ac:dyDescent="0.2">
      <c r="A646" s="9">
        <v>643</v>
      </c>
      <c r="B646" s="2" t="s">
        <v>444</v>
      </c>
      <c r="C646" s="1" t="s">
        <v>445</v>
      </c>
      <c r="D646" s="2" t="s">
        <v>27</v>
      </c>
      <c r="E646" s="15">
        <v>19</v>
      </c>
      <c r="F646" s="15">
        <v>1</v>
      </c>
      <c r="G646" s="15">
        <v>1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0</v>
      </c>
      <c r="AA646" s="3">
        <v>21</v>
      </c>
      <c r="AC646" s="31"/>
      <c r="AD646" s="31"/>
    </row>
    <row r="647" spans="1:30" x14ac:dyDescent="0.2">
      <c r="A647" s="9">
        <v>644</v>
      </c>
      <c r="B647" s="2" t="s">
        <v>444</v>
      </c>
      <c r="D647" s="2" t="s">
        <v>28</v>
      </c>
      <c r="E647" s="15">
        <v>320618</v>
      </c>
      <c r="F647" s="15">
        <v>168000</v>
      </c>
      <c r="G647" s="15">
        <v>173250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0</v>
      </c>
      <c r="X647" s="15">
        <v>0</v>
      </c>
      <c r="Y647" s="15">
        <v>0</v>
      </c>
      <c r="Z647" s="15">
        <v>0</v>
      </c>
      <c r="AA647" s="3">
        <v>661868</v>
      </c>
      <c r="AC647" s="31"/>
      <c r="AD647" s="31"/>
    </row>
    <row r="648" spans="1:30" x14ac:dyDescent="0.2">
      <c r="A648" s="9">
        <v>645</v>
      </c>
      <c r="B648" s="2" t="s">
        <v>444</v>
      </c>
      <c r="D648" s="2" t="s">
        <v>29</v>
      </c>
      <c r="E648" s="15">
        <v>51998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0</v>
      </c>
      <c r="AA648" s="3">
        <v>51998</v>
      </c>
      <c r="AC648" s="31"/>
      <c r="AD648" s="31"/>
    </row>
    <row r="649" spans="1:30" x14ac:dyDescent="0.2">
      <c r="A649" s="9">
        <v>646</v>
      </c>
      <c r="B649" s="2" t="s">
        <v>446</v>
      </c>
      <c r="C649" s="1" t="s">
        <v>447</v>
      </c>
      <c r="D649" s="2" t="s">
        <v>27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3">
        <v>0</v>
      </c>
      <c r="AC649" s="31"/>
      <c r="AD649" s="31"/>
    </row>
    <row r="650" spans="1:30" x14ac:dyDescent="0.2">
      <c r="A650" s="9">
        <v>647</v>
      </c>
      <c r="B650" s="2" t="s">
        <v>446</v>
      </c>
      <c r="D650" s="2" t="s">
        <v>28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0</v>
      </c>
      <c r="AA650" s="3">
        <v>0</v>
      </c>
      <c r="AC650" s="31"/>
      <c r="AD650" s="31"/>
    </row>
    <row r="651" spans="1:30" x14ac:dyDescent="0.2">
      <c r="A651" s="9">
        <v>648</v>
      </c>
      <c r="B651" s="2" t="s">
        <v>446</v>
      </c>
      <c r="D651" s="2" t="s">
        <v>29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0</v>
      </c>
      <c r="Z651" s="15">
        <v>0</v>
      </c>
      <c r="AA651" s="3">
        <v>0</v>
      </c>
      <c r="AC651" s="31"/>
      <c r="AD651" s="31"/>
    </row>
    <row r="652" spans="1:30" x14ac:dyDescent="0.2">
      <c r="A652" s="9">
        <v>649</v>
      </c>
      <c r="B652" s="2" t="s">
        <v>448</v>
      </c>
      <c r="C652" s="1" t="s">
        <v>449</v>
      </c>
      <c r="D652" s="2" t="s">
        <v>27</v>
      </c>
      <c r="E652" s="15">
        <v>2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0</v>
      </c>
      <c r="AA652" s="3">
        <v>2</v>
      </c>
      <c r="AC652" s="31"/>
      <c r="AD652" s="31"/>
    </row>
    <row r="653" spans="1:30" x14ac:dyDescent="0.2">
      <c r="A653" s="9">
        <v>650</v>
      </c>
      <c r="B653" s="2" t="s">
        <v>448</v>
      </c>
      <c r="D653" s="2" t="s">
        <v>28</v>
      </c>
      <c r="E653" s="15">
        <v>8851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3">
        <v>8851</v>
      </c>
      <c r="AC653" s="31"/>
      <c r="AD653" s="31"/>
    </row>
    <row r="654" spans="1:30" x14ac:dyDescent="0.2">
      <c r="A654" s="9">
        <v>651</v>
      </c>
      <c r="B654" s="2" t="s">
        <v>448</v>
      </c>
      <c r="D654" s="2" t="s">
        <v>29</v>
      </c>
      <c r="E654" s="15">
        <v>8851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0</v>
      </c>
      <c r="AA654" s="3">
        <v>8851</v>
      </c>
      <c r="AC654" s="31"/>
      <c r="AD654" s="31"/>
    </row>
    <row r="655" spans="1:30" x14ac:dyDescent="0.2">
      <c r="A655" s="9">
        <v>652</v>
      </c>
      <c r="B655" s="2" t="s">
        <v>450</v>
      </c>
      <c r="C655" s="1" t="s">
        <v>451</v>
      </c>
      <c r="D655" s="2" t="s">
        <v>27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0</v>
      </c>
      <c r="U655" s="15">
        <v>0</v>
      </c>
      <c r="V655" s="15">
        <v>0</v>
      </c>
      <c r="W655" s="15">
        <v>0</v>
      </c>
      <c r="X655" s="15">
        <v>0</v>
      </c>
      <c r="Y655" s="15">
        <v>0</v>
      </c>
      <c r="Z655" s="15">
        <v>0</v>
      </c>
      <c r="AA655" s="3">
        <v>0</v>
      </c>
      <c r="AC655" s="31"/>
      <c r="AD655" s="31"/>
    </row>
    <row r="656" spans="1:30" x14ac:dyDescent="0.2">
      <c r="A656" s="9">
        <v>653</v>
      </c>
      <c r="B656" s="2" t="s">
        <v>450</v>
      </c>
      <c r="D656" s="2" t="s">
        <v>28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0</v>
      </c>
      <c r="T656" s="15">
        <v>0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0</v>
      </c>
      <c r="AA656" s="3">
        <v>0</v>
      </c>
      <c r="AC656" s="31"/>
      <c r="AD656" s="31"/>
    </row>
    <row r="657" spans="1:30" x14ac:dyDescent="0.2">
      <c r="A657" s="9">
        <v>654</v>
      </c>
      <c r="B657" s="2" t="s">
        <v>450</v>
      </c>
      <c r="D657" s="2" t="s">
        <v>29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3">
        <v>0</v>
      </c>
      <c r="AC657" s="31"/>
      <c r="AD657" s="31"/>
    </row>
    <row r="658" spans="1:30" x14ac:dyDescent="0.2">
      <c r="A658" s="9">
        <v>655</v>
      </c>
      <c r="B658" s="2" t="s">
        <v>452</v>
      </c>
      <c r="C658" s="1" t="s">
        <v>453</v>
      </c>
      <c r="D658" s="2" t="s">
        <v>27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0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0</v>
      </c>
      <c r="AA658" s="3">
        <v>0</v>
      </c>
      <c r="AC658" s="31"/>
      <c r="AD658" s="31"/>
    </row>
    <row r="659" spans="1:30" x14ac:dyDescent="0.2">
      <c r="A659" s="9">
        <v>656</v>
      </c>
      <c r="B659" s="2" t="s">
        <v>452</v>
      </c>
      <c r="D659" s="2" t="s">
        <v>28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0</v>
      </c>
      <c r="X659" s="15">
        <v>0</v>
      </c>
      <c r="Y659" s="15">
        <v>0</v>
      </c>
      <c r="Z659" s="15">
        <v>0</v>
      </c>
      <c r="AA659" s="3">
        <v>0</v>
      </c>
      <c r="AC659" s="31"/>
      <c r="AD659" s="31"/>
    </row>
    <row r="660" spans="1:30" x14ac:dyDescent="0.2">
      <c r="A660" s="9">
        <v>657</v>
      </c>
      <c r="B660" s="2" t="s">
        <v>452</v>
      </c>
      <c r="D660" s="2" t="s">
        <v>29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0</v>
      </c>
      <c r="T660" s="15">
        <v>0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0</v>
      </c>
      <c r="AA660" s="3">
        <v>0</v>
      </c>
      <c r="AC660" s="31"/>
      <c r="AD660" s="31"/>
    </row>
    <row r="661" spans="1:30" x14ac:dyDescent="0.2">
      <c r="A661" s="9">
        <v>658</v>
      </c>
      <c r="B661" s="2" t="s">
        <v>454</v>
      </c>
      <c r="C661" s="1" t="s">
        <v>455</v>
      </c>
      <c r="D661" s="2" t="s">
        <v>27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3">
        <v>0</v>
      </c>
      <c r="AC661" s="31"/>
      <c r="AD661" s="31"/>
    </row>
    <row r="662" spans="1:30" x14ac:dyDescent="0.2">
      <c r="A662" s="9">
        <v>659</v>
      </c>
      <c r="B662" s="2" t="s">
        <v>454</v>
      </c>
      <c r="D662" s="2" t="s">
        <v>28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0</v>
      </c>
      <c r="AA662" s="3">
        <v>0</v>
      </c>
      <c r="AC662" s="31"/>
      <c r="AD662" s="31"/>
    </row>
    <row r="663" spans="1:30" x14ac:dyDescent="0.2">
      <c r="A663" s="9">
        <v>660</v>
      </c>
      <c r="B663" s="2" t="s">
        <v>454</v>
      </c>
      <c r="D663" s="2" t="s">
        <v>29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5">
        <v>0</v>
      </c>
      <c r="P663" s="15">
        <v>0</v>
      </c>
      <c r="Q663" s="15">
        <v>0</v>
      </c>
      <c r="R663" s="15">
        <v>0</v>
      </c>
      <c r="S663" s="15">
        <v>0</v>
      </c>
      <c r="T663" s="15">
        <v>0</v>
      </c>
      <c r="U663" s="15">
        <v>0</v>
      </c>
      <c r="V663" s="15">
        <v>0</v>
      </c>
      <c r="W663" s="15">
        <v>0</v>
      </c>
      <c r="X663" s="15">
        <v>0</v>
      </c>
      <c r="Y663" s="15">
        <v>0</v>
      </c>
      <c r="Z663" s="15">
        <v>0</v>
      </c>
      <c r="AA663" s="3">
        <v>0</v>
      </c>
      <c r="AC663" s="31"/>
      <c r="AD663" s="31"/>
    </row>
    <row r="664" spans="1:30" x14ac:dyDescent="0.2">
      <c r="A664" s="9">
        <v>661</v>
      </c>
      <c r="B664" s="2" t="s">
        <v>456</v>
      </c>
      <c r="C664" s="1" t="s">
        <v>457</v>
      </c>
      <c r="D664" s="2" t="s">
        <v>27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0</v>
      </c>
      <c r="AA664" s="3">
        <v>0</v>
      </c>
      <c r="AC664" s="31"/>
      <c r="AD664" s="31"/>
    </row>
    <row r="665" spans="1:30" x14ac:dyDescent="0.2">
      <c r="A665" s="9">
        <v>662</v>
      </c>
      <c r="B665" s="2" t="s">
        <v>456</v>
      </c>
      <c r="D665" s="2" t="s">
        <v>28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3">
        <v>0</v>
      </c>
      <c r="AC665" s="31"/>
      <c r="AD665" s="31"/>
    </row>
    <row r="666" spans="1:30" x14ac:dyDescent="0.2">
      <c r="A666" s="9">
        <v>663</v>
      </c>
      <c r="B666" s="2" t="s">
        <v>456</v>
      </c>
      <c r="D666" s="2" t="s">
        <v>29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0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0</v>
      </c>
      <c r="AA666" s="3">
        <v>0</v>
      </c>
      <c r="AC666" s="31"/>
      <c r="AD666" s="31"/>
    </row>
    <row r="667" spans="1:30" x14ac:dyDescent="0.2">
      <c r="A667" s="9">
        <v>664</v>
      </c>
      <c r="B667" s="2" t="s">
        <v>458</v>
      </c>
      <c r="C667" s="1" t="s">
        <v>459</v>
      </c>
      <c r="D667" s="2" t="s">
        <v>27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0</v>
      </c>
      <c r="S667" s="15">
        <v>0</v>
      </c>
      <c r="T667" s="15">
        <v>0</v>
      </c>
      <c r="U667" s="15">
        <v>0</v>
      </c>
      <c r="V667" s="15">
        <v>0</v>
      </c>
      <c r="W667" s="15">
        <v>0</v>
      </c>
      <c r="X667" s="15">
        <v>0</v>
      </c>
      <c r="Y667" s="15">
        <v>0</v>
      </c>
      <c r="Z667" s="15">
        <v>0</v>
      </c>
      <c r="AA667" s="3">
        <v>0</v>
      </c>
      <c r="AC667" s="31"/>
      <c r="AD667" s="31"/>
    </row>
    <row r="668" spans="1:30" x14ac:dyDescent="0.2">
      <c r="A668" s="9">
        <v>665</v>
      </c>
      <c r="B668" s="2" t="s">
        <v>458</v>
      </c>
      <c r="D668" s="2" t="s">
        <v>28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  <c r="T668" s="15">
        <v>0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0</v>
      </c>
      <c r="AA668" s="3">
        <v>0</v>
      </c>
      <c r="AC668" s="31"/>
      <c r="AD668" s="31"/>
    </row>
    <row r="669" spans="1:30" x14ac:dyDescent="0.2">
      <c r="A669" s="9">
        <v>666</v>
      </c>
      <c r="B669" s="2" t="s">
        <v>458</v>
      </c>
      <c r="D669" s="2" t="s">
        <v>29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15">
        <v>0</v>
      </c>
      <c r="Y669" s="15">
        <v>0</v>
      </c>
      <c r="Z669" s="15">
        <v>0</v>
      </c>
      <c r="AA669" s="3">
        <v>0</v>
      </c>
      <c r="AC669" s="31"/>
      <c r="AD669" s="31"/>
    </row>
    <row r="670" spans="1:30" s="12" customFormat="1" x14ac:dyDescent="0.2">
      <c r="B670" s="2"/>
      <c r="C670" s="10" t="s">
        <v>460</v>
      </c>
      <c r="D670" s="11" t="s">
        <v>27</v>
      </c>
      <c r="E670" s="3">
        <f t="shared" ref="E670:Z670" si="24">E4+E19+E166+E175+E241+E280+E298+E325+E361+E388+E505+E577+E625</f>
        <v>1261</v>
      </c>
      <c r="F670" s="3">
        <f t="shared" si="24"/>
        <v>51</v>
      </c>
      <c r="G670" s="3">
        <f t="shared" si="24"/>
        <v>252</v>
      </c>
      <c r="H670" s="3">
        <f t="shared" si="24"/>
        <v>14</v>
      </c>
      <c r="I670" s="3">
        <f t="shared" si="24"/>
        <v>7</v>
      </c>
      <c r="J670" s="3">
        <f t="shared" si="24"/>
        <v>128</v>
      </c>
      <c r="K670" s="3">
        <f t="shared" si="24"/>
        <v>7</v>
      </c>
      <c r="L670" s="3">
        <f t="shared" si="24"/>
        <v>3</v>
      </c>
      <c r="M670" s="3">
        <f t="shared" si="24"/>
        <v>0</v>
      </c>
      <c r="N670" s="3">
        <f t="shared" si="24"/>
        <v>4</v>
      </c>
      <c r="O670" s="3">
        <f t="shared" si="24"/>
        <v>7</v>
      </c>
      <c r="P670" s="3">
        <f t="shared" si="24"/>
        <v>0</v>
      </c>
      <c r="Q670" s="3">
        <f t="shared" si="24"/>
        <v>15</v>
      </c>
      <c r="R670" s="3">
        <f t="shared" si="24"/>
        <v>2</v>
      </c>
      <c r="S670" s="3">
        <f t="shared" si="24"/>
        <v>4</v>
      </c>
      <c r="T670" s="3">
        <f t="shared" si="24"/>
        <v>0</v>
      </c>
      <c r="U670" s="3">
        <f t="shared" si="24"/>
        <v>4</v>
      </c>
      <c r="V670" s="3">
        <f t="shared" si="24"/>
        <v>134</v>
      </c>
      <c r="W670" s="3">
        <f t="shared" si="24"/>
        <v>0</v>
      </c>
      <c r="X670" s="3">
        <f t="shared" si="24"/>
        <v>0</v>
      </c>
      <c r="Y670" s="3">
        <f t="shared" si="24"/>
        <v>0</v>
      </c>
      <c r="Z670" s="3">
        <f t="shared" si="24"/>
        <v>14</v>
      </c>
      <c r="AA670" s="3">
        <f t="shared" ref="AA670:AA672" si="25">SUM(E670:Z670)</f>
        <v>1907</v>
      </c>
      <c r="AC670" s="31"/>
      <c r="AD670" s="31"/>
    </row>
    <row r="671" spans="1:30" s="12" customFormat="1" x14ac:dyDescent="0.2">
      <c r="B671" s="11"/>
      <c r="C671" s="10"/>
      <c r="D671" s="11" t="s">
        <v>28</v>
      </c>
      <c r="E671" s="3">
        <f t="shared" ref="E671:Z671" si="26">E5+E20+E167+E176+E242+E281+E299+E326+E362+E389+E506+E578+E626</f>
        <v>207770833</v>
      </c>
      <c r="F671" s="3">
        <f t="shared" si="26"/>
        <v>15300192</v>
      </c>
      <c r="G671" s="3">
        <f t="shared" si="26"/>
        <v>59487728</v>
      </c>
      <c r="H671" s="3">
        <f t="shared" si="26"/>
        <v>13465771</v>
      </c>
      <c r="I671" s="3">
        <f t="shared" si="26"/>
        <v>26902845</v>
      </c>
      <c r="J671" s="3">
        <f t="shared" si="26"/>
        <v>1363847564</v>
      </c>
      <c r="K671" s="3">
        <f t="shared" si="26"/>
        <v>70895</v>
      </c>
      <c r="L671" s="3">
        <f t="shared" si="26"/>
        <v>944000</v>
      </c>
      <c r="M671" s="3">
        <f t="shared" si="26"/>
        <v>0</v>
      </c>
      <c r="N671" s="3">
        <f t="shared" si="26"/>
        <v>3468142</v>
      </c>
      <c r="O671" s="3">
        <f t="shared" si="26"/>
        <v>18373359</v>
      </c>
      <c r="P671" s="3">
        <f t="shared" si="26"/>
        <v>0</v>
      </c>
      <c r="Q671" s="3">
        <f t="shared" si="26"/>
        <v>3179468</v>
      </c>
      <c r="R671" s="3">
        <f t="shared" si="26"/>
        <v>5584476</v>
      </c>
      <c r="S671" s="3">
        <f t="shared" si="26"/>
        <v>2511025</v>
      </c>
      <c r="T671" s="3">
        <f t="shared" si="26"/>
        <v>0</v>
      </c>
      <c r="U671" s="3">
        <f t="shared" si="26"/>
        <v>1246783</v>
      </c>
      <c r="V671" s="3">
        <f t="shared" si="26"/>
        <v>3950231</v>
      </c>
      <c r="W671" s="3">
        <f t="shared" si="26"/>
        <v>0</v>
      </c>
      <c r="X671" s="3">
        <f t="shared" si="26"/>
        <v>0</v>
      </c>
      <c r="Y671" s="3">
        <f t="shared" si="26"/>
        <v>0</v>
      </c>
      <c r="Z671" s="3">
        <f t="shared" si="26"/>
        <v>42216742</v>
      </c>
      <c r="AA671" s="3">
        <f t="shared" si="25"/>
        <v>1768320054</v>
      </c>
      <c r="AC671" s="31"/>
      <c r="AD671" s="31"/>
    </row>
    <row r="672" spans="1:30" s="12" customFormat="1" x14ac:dyDescent="0.2">
      <c r="B672" s="11"/>
      <c r="C672" s="10"/>
      <c r="D672" s="11" t="s">
        <v>29</v>
      </c>
      <c r="E672" s="3">
        <f t="shared" ref="E672:Z672" si="27">E6+E21+E168+E177+E243+E282+E300+E327+E363+E390+E507+E579+E627</f>
        <v>132042254</v>
      </c>
      <c r="F672" s="3">
        <f t="shared" si="27"/>
        <v>11037920</v>
      </c>
      <c r="G672" s="3">
        <f t="shared" si="27"/>
        <v>68735208</v>
      </c>
      <c r="H672" s="3">
        <f t="shared" si="27"/>
        <v>6321834</v>
      </c>
      <c r="I672" s="3">
        <f t="shared" si="27"/>
        <v>3179345</v>
      </c>
      <c r="J672" s="3">
        <f t="shared" si="27"/>
        <v>135438261</v>
      </c>
      <c r="K672" s="3">
        <f t="shared" si="27"/>
        <v>60895</v>
      </c>
      <c r="L672" s="3">
        <f t="shared" si="27"/>
        <v>49728</v>
      </c>
      <c r="M672" s="3">
        <f t="shared" si="27"/>
        <v>0</v>
      </c>
      <c r="N672" s="3">
        <f t="shared" si="27"/>
        <v>0</v>
      </c>
      <c r="O672" s="3">
        <f t="shared" si="27"/>
        <v>7903488</v>
      </c>
      <c r="P672" s="3">
        <f t="shared" si="27"/>
        <v>2380692</v>
      </c>
      <c r="Q672" s="3">
        <f t="shared" si="27"/>
        <v>1541331</v>
      </c>
      <c r="R672" s="3">
        <f t="shared" si="27"/>
        <v>0</v>
      </c>
      <c r="S672" s="3">
        <f t="shared" si="27"/>
        <v>304000</v>
      </c>
      <c r="T672" s="3">
        <f t="shared" si="27"/>
        <v>0</v>
      </c>
      <c r="U672" s="3">
        <f t="shared" si="27"/>
        <v>250566</v>
      </c>
      <c r="V672" s="3">
        <f t="shared" si="27"/>
        <v>3335486</v>
      </c>
      <c r="W672" s="3">
        <f t="shared" si="27"/>
        <v>0</v>
      </c>
      <c r="X672" s="3">
        <f t="shared" si="27"/>
        <v>0</v>
      </c>
      <c r="Y672" s="3">
        <f t="shared" si="27"/>
        <v>0</v>
      </c>
      <c r="Z672" s="3">
        <f t="shared" si="27"/>
        <v>49500</v>
      </c>
      <c r="AA672" s="3">
        <f t="shared" si="25"/>
        <v>372630508</v>
      </c>
      <c r="AC672" s="31"/>
      <c r="AD672" s="31"/>
    </row>
    <row r="673" spans="5:30" x14ac:dyDescent="0.2"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3" t="s">
        <v>461</v>
      </c>
      <c r="AC673" s="31"/>
      <c r="AD673" s="31"/>
    </row>
    <row r="674" spans="5:30" x14ac:dyDescent="0.2"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3" t="s">
        <v>461</v>
      </c>
      <c r="AC674" s="31"/>
      <c r="AD674" s="31"/>
    </row>
    <row r="675" spans="5:30" x14ac:dyDescent="0.2"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3" t="s">
        <v>461</v>
      </c>
      <c r="AC675" s="31"/>
      <c r="AD675" s="31"/>
    </row>
  </sheetData>
  <mergeCells count="3">
    <mergeCell ref="E2:M2"/>
    <mergeCell ref="N2:Z2"/>
    <mergeCell ref="A1:B1"/>
  </mergeCells>
  <phoneticPr fontId="0" type="noConversion"/>
  <conditionalFormatting sqref="B211:B213 B215:B216">
    <cfRule type="cellIs" priority="1" stopIfTrue="1" operator="equal">
      <formula>"HT"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&amp;LCOARM WORKING 
PARTY&amp;CNational submission for 13th EU annual report on arms exports&amp;RDS  20/2011 ANNEX 1 
 </oddHeader>
    <oddFooter>&amp;LDS 6/2010 ANNEX 1&amp;C&amp;P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andreas.gold</cp:lastModifiedBy>
  <cp:lastPrinted>2011-07-14T13:07:16Z</cp:lastPrinted>
  <dcterms:created xsi:type="dcterms:W3CDTF">2009-02-09T06:48:13Z</dcterms:created>
  <dcterms:modified xsi:type="dcterms:W3CDTF">2012-02-06T15:32:49Z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11.01.2012</vt:lpwstr>
  </property>
  <property fmtid="{D5CDD505-2E9C-101B-9397-08002B2CF9AE}" pid="8" name="FSC#EIBPRECONFIG@1.1001:EIBApprovedBy">
    <vt:lpwstr>Krueger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Mag. Martin Krueger</vt:lpwstr>
  </property>
  <property fmtid="{D5CDD505-2E9C-101B-9397-08002B2CF9AE}" pid="11" name="FSC#EIBPRECONFIG@1.1001:EIBApprovedByPostTitle">
    <vt:lpwstr/>
  </property>
  <property fmtid="{D5CDD505-2E9C-101B-9397-08002B2CF9AE}" pid="12" name="FSC#EIBPRECONFIG@1.1001:EIBDepartment">
    <vt:lpwstr>BMeiA - II (Sektion)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evelyn.von-buelow@bmeia.gv.at</vt:lpwstr>
  </property>
  <property fmtid="{D5CDD505-2E9C-101B-9397-08002B2CF9AE}" pid="19" name="FSC#EIBPRECONFIG@1.1001:OUEmail">
    <vt:lpwstr/>
  </property>
  <property fmtid="{D5CDD505-2E9C-101B-9397-08002B2CF9AE}" pid="20" name="FSC#EIBPRECONFIG@1.1001:OwnerGender">
    <vt:lpwstr>Weiblich</vt:lpwstr>
  </property>
  <property fmtid="{D5CDD505-2E9C-101B-9397-08002B2CF9AE}" pid="21" name="FSC#EIBPRECONFIG@1.1001:Priority">
    <vt:lpwstr>Nein</vt:lpwstr>
  </property>
  <property fmtid="{D5CDD505-2E9C-101B-9397-08002B2CF9AE}" pid="22" name="FSC#EIBPRECONFIG@1.1001:PreviousFiles">
    <vt:lpwstr/>
  </property>
  <property fmtid="{D5CDD505-2E9C-101B-9397-08002B2CF9AE}" pid="23" name="FSC#EIBPRECONFIG@1.1001:NextFiles">
    <vt:lpwstr/>
  </property>
  <property fmtid="{D5CDD505-2E9C-101B-9397-08002B2CF9AE}" pid="24" name="FSC#EIBPRECONFIG@1.1001:RelatedFiles">
    <vt:lpwstr>BMeiA-AT.2.13.25/0005-II.8c/2011</vt:lpwstr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/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/>
  </property>
  <property fmtid="{D5CDD505-2E9C-101B-9397-08002B2CF9AE}" pid="32" name="FSC#EIBPRECONFIG@1.1001:SettlementSubj">
    <vt:lpwstr>BMeiA-AT.2.13.25/0004-II.8c/2012</vt:lpwstr>
  </property>
  <property fmtid="{D5CDD505-2E9C-101B-9397-08002B2CF9AE}" pid="33" name="FSC#EIBPRECONFIG@1.1001:OUAddr">
    <vt:lpwstr/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Abzeichnen_x000d_
Genehmigt</vt:lpwstr>
  </property>
  <property fmtid="{D5CDD505-2E9C-101B-9397-08002B2CF9AE}" pid="36" name="FSC#EIBPRECONFIG@1.1001:currentuser">
    <vt:lpwstr>COO.3000.100.1.223586</vt:lpwstr>
  </property>
  <property fmtid="{D5CDD505-2E9C-101B-9397-08002B2CF9AE}" pid="37" name="FSC#EIBPRECONFIG@1.1001:currentuserrolegroup">
    <vt:lpwstr>COO.3000.100.1.147089</vt:lpwstr>
  </property>
  <property fmtid="{D5CDD505-2E9C-101B-9397-08002B2CF9AE}" pid="38" name="FSC#EIBPRECONFIG@1.1001:currentuserroleposition">
    <vt:lpwstr>COO.1.1001.1.4328</vt:lpwstr>
  </property>
  <property fmtid="{D5CDD505-2E9C-101B-9397-08002B2CF9AE}" pid="39" name="FSC#EIBPRECONFIG@1.1001:currentuserroot">
    <vt:lpwstr>COO.3000.112.11.222269</vt:lpwstr>
  </property>
  <property fmtid="{D5CDD505-2E9C-101B-9397-08002B2CF9AE}" pid="40" name="FSC#EIBPRECONFIG@1.1001:toplevelobject">
    <vt:lpwstr>COO.3000.112.17.3332883</vt:lpwstr>
  </property>
  <property fmtid="{D5CDD505-2E9C-101B-9397-08002B2CF9AE}" pid="41" name="FSC#EIBPRECONFIG@1.1001:objchangedby">
    <vt:lpwstr>Dr. Rudolf Platzer</vt:lpwstr>
  </property>
  <property fmtid="{D5CDD505-2E9C-101B-9397-08002B2CF9AE}" pid="42" name="FSC#EIBPRECONFIG@1.1001:objchangedbyPostTitle">
    <vt:lpwstr/>
  </property>
  <property fmtid="{D5CDD505-2E9C-101B-9397-08002B2CF9AE}" pid="43" name="FSC#EIBPRECONFIG@1.1001:objchangedat">
    <vt:lpwstr>03.02.2012</vt:lpwstr>
  </property>
  <property fmtid="{D5CDD505-2E9C-101B-9397-08002B2CF9AE}" pid="44" name="FSC#EIBPRECONFIG@1.1001:objname">
    <vt:lpwstr>österreichische Waffenexporte 2010 - bitte schützen!</vt:lpwstr>
  </property>
  <property fmtid="{D5CDD505-2E9C-101B-9397-08002B2CF9AE}" pid="45" name="FSC#EIBPRECONFIG@1.1001:EIBProcessResponsiblePhone">
    <vt:lpwstr>3804</vt:lpwstr>
  </property>
  <property fmtid="{D5CDD505-2E9C-101B-9397-08002B2CF9AE}" pid="46" name="FSC#EIBPRECONFIG@1.1001:EIBProcessResponsibleMail">
    <vt:lpwstr>evelyn.von-buelow@bmeia.gv.at</vt:lpwstr>
  </property>
  <property fmtid="{D5CDD505-2E9C-101B-9397-08002B2CF9AE}" pid="47" name="FSC#EIBPRECONFIG@1.1001:EIBProcessResponsibleFax">
    <vt:lpwstr>3804</vt:lpwstr>
  </property>
  <property fmtid="{D5CDD505-2E9C-101B-9397-08002B2CF9AE}" pid="48" name="FSC#EIBPRECONFIG@1.1001:EIBProcessResponsiblePostTitle">
    <vt:lpwstr/>
  </property>
  <property fmtid="{D5CDD505-2E9C-101B-9397-08002B2CF9AE}" pid="49" name="FSC#EIBPRECONFIG@1.1001:EIBProcessResponsible">
    <vt:lpwstr>Mag. Evelyn Von Buelow</vt:lpwstr>
  </property>
  <property fmtid="{D5CDD505-2E9C-101B-9397-08002B2CF9AE}" pid="50" name="FSC#EIBPRECONFIG@1.1001:OwnerPostTitle">
    <vt:lpwstr/>
  </property>
  <property fmtid="{D5CDD505-2E9C-101B-9397-08002B2CF9AE}" pid="51" name="FSC#COOSYSTEM@1.1:Container">
    <vt:lpwstr>COO.3000.112.16.1430452</vt:lpwstr>
  </property>
  <property fmtid="{D5CDD505-2E9C-101B-9397-08002B2CF9AE}" pid="52" name="FSC#COOELAK@1.1001:Subject">
    <vt:lpwstr>Nationaler Jahresbericht (für Homepage BMeiA)</vt:lpwstr>
  </property>
  <property fmtid="{D5CDD505-2E9C-101B-9397-08002B2CF9AE}" pid="53" name="FSC#COOELAK@1.1001:FileReference">
    <vt:lpwstr>BMeiA-AT.2.13.25/0004-II.8c/2012</vt:lpwstr>
  </property>
  <property fmtid="{D5CDD505-2E9C-101B-9397-08002B2CF9AE}" pid="54" name="FSC#COOELAK@1.1001:FileRefYear">
    <vt:lpwstr>2012</vt:lpwstr>
  </property>
  <property fmtid="{D5CDD505-2E9C-101B-9397-08002B2CF9AE}" pid="55" name="FSC#COOELAK@1.1001:FileRefOrdinal">
    <vt:lpwstr>4</vt:lpwstr>
  </property>
  <property fmtid="{D5CDD505-2E9C-101B-9397-08002B2CF9AE}" pid="56" name="FSC#COOELAK@1.1001:FileRefOU">
    <vt:lpwstr/>
  </property>
  <property fmtid="{D5CDD505-2E9C-101B-9397-08002B2CF9AE}" pid="57" name="FSC#COOELAK@1.1001:Organization">
    <vt:lpwstr/>
  </property>
  <property fmtid="{D5CDD505-2E9C-101B-9397-08002B2CF9AE}" pid="58" name="FSC#COOELAK@1.1001:Owner">
    <vt:lpwstr>Mag. Evelyn Von Buelow</vt:lpwstr>
  </property>
  <property fmtid="{D5CDD505-2E9C-101B-9397-08002B2CF9AE}" pid="59" name="FSC#COOELAK@1.1001:OwnerExtension">
    <vt:lpwstr>3804</vt:lpwstr>
  </property>
  <property fmtid="{D5CDD505-2E9C-101B-9397-08002B2CF9AE}" pid="60" name="FSC#COOELAK@1.1001:OwnerFaxExtension">
    <vt:lpwstr>3804</vt:lpwstr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BMeiA - V.1 (Koordination, Planung, Finanzierung und Evaluierung der Auslandskultur)</vt:lpwstr>
  </property>
  <property fmtid="{D5CDD505-2E9C-101B-9397-08002B2CF9AE}" pid="66" name="FSC#COOELAK@1.1001:CreatedAt">
    <vt:lpwstr>11.01.2012</vt:lpwstr>
  </property>
  <property fmtid="{D5CDD505-2E9C-101B-9397-08002B2CF9AE}" pid="67" name="FSC#COOELAK@1.1001:OU">
    <vt:lpwstr>BMeiA - II (Sektion)</vt:lpwstr>
  </property>
  <property fmtid="{D5CDD505-2E9C-101B-9397-08002B2CF9AE}" pid="68" name="FSC#COOELAK@1.1001:Priority">
    <vt:lpwstr/>
  </property>
  <property fmtid="{D5CDD505-2E9C-101B-9397-08002B2CF9AE}" pid="69" name="FSC#COOELAK@1.1001:ObjBarCode">
    <vt:lpwstr>*COO.3000.112.16.1430452*</vt:lpwstr>
  </property>
  <property fmtid="{D5CDD505-2E9C-101B-9397-08002B2CF9AE}" pid="70" name="FSC#COOELAK@1.1001:RefBarCode">
    <vt:lpwstr/>
  </property>
  <property fmtid="{D5CDD505-2E9C-101B-9397-08002B2CF9AE}" pid="71" name="FSC#COOELAK@1.1001:FileRefBarCode">
    <vt:lpwstr>*BMeiA-AT.2.13.25/0004-II.8c/2012*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>Von Buelow, Evelyn, Mag.</vt:lpwstr>
  </property>
  <property fmtid="{D5CDD505-2E9C-101B-9397-08002B2CF9AE}" pid="76" name="FSC#COOELAK@1.1001:ProcessResponsiblePhone">
    <vt:lpwstr>3804</vt:lpwstr>
  </property>
  <property fmtid="{D5CDD505-2E9C-101B-9397-08002B2CF9AE}" pid="77" name="FSC#COOELAK@1.1001:ProcessResponsibleMail">
    <vt:lpwstr>evelyn.von-buelow@bmeia.gv.at</vt:lpwstr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>Martin</vt:lpwstr>
  </property>
  <property fmtid="{D5CDD505-2E9C-101B-9397-08002B2CF9AE}" pid="80" name="FSC#COOELAK@1.1001:ApproverSurName">
    <vt:lpwstr>Krueger</vt:lpwstr>
  </property>
  <property fmtid="{D5CDD505-2E9C-101B-9397-08002B2CF9AE}" pid="81" name="FSC#COOELAK@1.1001:ApproverTitle">
    <vt:lpwstr>Mag.</vt:lpwstr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/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andreas.gold@bmeia.gv.at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>220</vt:lpwstr>
  </property>
  <property fmtid="{D5CDD505-2E9C-101B-9397-08002B2CF9AE}" pid="96" name="FSC#ATSTATECFG@1.1001:DepartmentEMail">
    <vt:lpwstr>sektionii@bmeia.gv.at</vt:lpwstr>
  </property>
  <property fmtid="{D5CDD505-2E9C-101B-9397-08002B2CF9AE}" pid="97" name="FSC#ATSTATECFG@1.1001:SubfileDate">
    <vt:lpwstr>10.01.2012</vt:lpwstr>
  </property>
  <property fmtid="{D5CDD505-2E9C-101B-9397-08002B2CF9AE}" pid="98" name="FSC#ATSTATECFG@1.1001:SubfileSubject">
    <vt:lpwstr>Nationaler Jahresbericht (für Homepage BMeiA)</vt:lpwstr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BMeiA-AT.2.13.25/0004-II.8c/2012</vt:lpwstr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/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</Properties>
</file>