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722"/>
  <workbookPr date1904="1" showInkAnnotation="0" autoCompressPictures="0"/>
  <bookViews>
    <workbookView xWindow="-25600" yWindow="-440" windowWidth="25600" windowHeight="20480" tabRatio="516"/>
  </bookViews>
  <sheets>
    <sheet name="1. Local currency" sheetId="1" r:id="rId1"/>
    <sheet name="Non-US 2000-2015" sheetId="56" r:id="rId2"/>
    <sheet name="Non US old new" sheetId="57" r:id="rId3"/>
    <sheet name="2. Constant (2014) US$m." sheetId="2" r:id="rId4"/>
    <sheet name="3. % of GDP" sheetId="40" r:id="rId5"/>
    <sheet name="NATO total" sheetId="54" r:id="rId6"/>
    <sheet name="Non US from 55" sheetId="31" r:id="rId7"/>
    <sheet name="Sheet1" sheetId="55" r:id="rId8"/>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I38" i="2" l="1"/>
  <c r="AI39" i="2"/>
  <c r="AD71" i="2"/>
  <c r="AE71" i="2"/>
  <c r="AF71" i="2"/>
  <c r="AG71" i="2"/>
  <c r="AH71" i="2"/>
  <c r="AI71" i="2"/>
  <c r="AJ71" i="2"/>
  <c r="AK71" i="2"/>
  <c r="AD37" i="2"/>
  <c r="AE37" i="2"/>
  <c r="AD38" i="2"/>
  <c r="AE38" i="2"/>
  <c r="AD39" i="2"/>
  <c r="AE39" i="2"/>
  <c r="AD70" i="2"/>
  <c r="AE70" i="2"/>
  <c r="AF70" i="2"/>
  <c r="AG70" i="2"/>
  <c r="AH70" i="2"/>
  <c r="AI70" i="2"/>
  <c r="AJ70" i="2"/>
  <c r="AK70" i="2"/>
  <c r="AD69" i="2"/>
  <c r="AE69" i="2"/>
  <c r="AF69" i="2"/>
  <c r="AG69" i="2"/>
  <c r="AH69" i="2"/>
  <c r="AI69" i="2"/>
  <c r="AJ69" i="2"/>
  <c r="AK69" i="2"/>
  <c r="AH68" i="2"/>
  <c r="AJ68" i="2"/>
  <c r="AK68" i="2"/>
  <c r="AF56" i="2"/>
  <c r="AF57" i="2"/>
  <c r="AF58" i="2"/>
  <c r="AF59" i="2"/>
  <c r="AF60" i="2"/>
  <c r="AF61" i="2"/>
  <c r="AF62" i="2"/>
  <c r="AF63" i="2"/>
  <c r="AF64" i="2"/>
  <c r="AF65" i="2"/>
  <c r="AF66" i="2"/>
  <c r="AF67" i="2"/>
  <c r="AF68" i="2"/>
  <c r="AF55" i="2"/>
  <c r="AH11" i="2"/>
  <c r="AJ11" i="2"/>
  <c r="AH12" i="2"/>
  <c r="AJ12" i="2"/>
  <c r="AH13" i="2"/>
  <c r="AJ13" i="2"/>
  <c r="AH14" i="2"/>
  <c r="AJ14" i="2"/>
  <c r="AH15" i="2"/>
  <c r="AJ15" i="2"/>
  <c r="AH16" i="2"/>
  <c r="AJ16" i="2"/>
  <c r="AH17" i="2"/>
  <c r="AJ17" i="2"/>
  <c r="AH18" i="2"/>
  <c r="AJ18" i="2"/>
  <c r="AH19" i="2"/>
  <c r="AJ19" i="2"/>
  <c r="AH20" i="2"/>
  <c r="AJ20" i="2"/>
  <c r="AH21" i="2"/>
  <c r="AJ21" i="2"/>
  <c r="AH22" i="2"/>
  <c r="AJ22" i="2"/>
  <c r="AH23" i="2"/>
  <c r="AJ23" i="2"/>
  <c r="AH24" i="2"/>
  <c r="AJ24" i="2"/>
  <c r="AH25" i="2"/>
  <c r="AJ25" i="2"/>
  <c r="AH26" i="2"/>
  <c r="AJ26" i="2"/>
  <c r="AH27" i="2"/>
  <c r="AJ27" i="2"/>
  <c r="AH28" i="2"/>
  <c r="AJ28" i="2"/>
  <c r="AH29" i="2"/>
  <c r="AJ29" i="2"/>
  <c r="AH30" i="2"/>
  <c r="AJ30" i="2"/>
  <c r="AH31" i="2"/>
  <c r="AJ31" i="2"/>
  <c r="AH32" i="2"/>
  <c r="AJ32" i="2"/>
  <c r="AH33" i="2"/>
  <c r="AJ33" i="2"/>
  <c r="AH34" i="2"/>
  <c r="AJ34" i="2"/>
  <c r="AH35" i="2"/>
  <c r="AJ35" i="2"/>
  <c r="AH36" i="2"/>
  <c r="AJ36" i="2"/>
  <c r="AH37" i="2"/>
  <c r="AJ37" i="2"/>
  <c r="AH38" i="2"/>
  <c r="AJ38" i="2"/>
  <c r="AH39" i="2"/>
  <c r="AJ39" i="2"/>
  <c r="AH40" i="2"/>
  <c r="AJ40" i="2"/>
  <c r="AH41" i="2"/>
  <c r="AJ41" i="2"/>
  <c r="AH42" i="2"/>
  <c r="AJ42" i="2"/>
  <c r="AH43" i="2"/>
  <c r="AJ43" i="2"/>
  <c r="AH44" i="2"/>
  <c r="AJ44" i="2"/>
  <c r="AH45" i="2"/>
  <c r="AJ45" i="2"/>
  <c r="AH46" i="2"/>
  <c r="AJ46" i="2"/>
  <c r="AH47" i="2"/>
  <c r="AJ47" i="2"/>
  <c r="AH48" i="2"/>
  <c r="AJ48" i="2"/>
  <c r="AH49" i="2"/>
  <c r="AJ49" i="2"/>
  <c r="AH50" i="2"/>
  <c r="AJ50" i="2"/>
  <c r="AH51" i="2"/>
  <c r="AJ51" i="2"/>
  <c r="AH52" i="2"/>
  <c r="AJ52" i="2"/>
  <c r="AH53" i="2"/>
  <c r="AJ53" i="2"/>
  <c r="AH54" i="2"/>
  <c r="AJ54" i="2"/>
  <c r="AH55" i="2"/>
  <c r="AJ55" i="2"/>
  <c r="AH56" i="2"/>
  <c r="AJ56" i="2"/>
  <c r="AH57" i="2"/>
  <c r="AJ57" i="2"/>
  <c r="AH58" i="2"/>
  <c r="AJ58" i="2"/>
  <c r="AH59" i="2"/>
  <c r="AJ59" i="2"/>
  <c r="AH60" i="2"/>
  <c r="AJ60" i="2"/>
  <c r="AH61" i="2"/>
  <c r="AJ61" i="2"/>
  <c r="AH62" i="2"/>
  <c r="AJ62" i="2"/>
  <c r="AH63" i="2"/>
  <c r="AJ63" i="2"/>
  <c r="AH64" i="2"/>
  <c r="AJ64" i="2"/>
  <c r="AH65" i="2"/>
  <c r="AJ65" i="2"/>
  <c r="AH66" i="2"/>
  <c r="AJ66" i="2"/>
  <c r="AH67" i="2"/>
  <c r="AJ67" i="2"/>
  <c r="AI37" i="2"/>
  <c r="AI68" i="2"/>
  <c r="AD68" i="2"/>
  <c r="AE68" i="2"/>
  <c r="AG68" i="2"/>
  <c r="AD7" i="2"/>
  <c r="AE7" i="2"/>
  <c r="AD8" i="2"/>
  <c r="AE8" i="2"/>
  <c r="AD9" i="2"/>
  <c r="AE9" i="2"/>
  <c r="AD10" i="2"/>
  <c r="AE10" i="2"/>
  <c r="AD11" i="2"/>
  <c r="AE11" i="2"/>
  <c r="AD12" i="2"/>
  <c r="AE12" i="2"/>
  <c r="AD13" i="2"/>
  <c r="AE13" i="2"/>
  <c r="AD14" i="2"/>
  <c r="AE14" i="2"/>
  <c r="AD15" i="2"/>
  <c r="AE15" i="2"/>
  <c r="AD16" i="2"/>
  <c r="AE16" i="2"/>
  <c r="AD17" i="2"/>
  <c r="AE17" i="2"/>
  <c r="AD18" i="2"/>
  <c r="AE18" i="2"/>
  <c r="AD19" i="2"/>
  <c r="AE19" i="2"/>
  <c r="AD20" i="2"/>
  <c r="AE20" i="2"/>
  <c r="AD21" i="2"/>
  <c r="AE21" i="2"/>
  <c r="AD22" i="2"/>
  <c r="AE22" i="2"/>
  <c r="AD23" i="2"/>
  <c r="AE23" i="2"/>
  <c r="AD24" i="2"/>
  <c r="AE24" i="2"/>
  <c r="AD25" i="2"/>
  <c r="AE25" i="2"/>
  <c r="AD26" i="2"/>
  <c r="AE26" i="2"/>
  <c r="AD27" i="2"/>
  <c r="AE27" i="2"/>
  <c r="AD28" i="2"/>
  <c r="AE28" i="2"/>
  <c r="AD29" i="2"/>
  <c r="AE29" i="2"/>
  <c r="AD30" i="2"/>
  <c r="AE30" i="2"/>
  <c r="AD31" i="2"/>
  <c r="AE31" i="2"/>
  <c r="AD32" i="2"/>
  <c r="AE32" i="2"/>
  <c r="AD33" i="2"/>
  <c r="AE33" i="2"/>
  <c r="AD34" i="2"/>
  <c r="AE34" i="2"/>
  <c r="AD35" i="2"/>
  <c r="AE35" i="2"/>
  <c r="AD36" i="2"/>
  <c r="AE36" i="2"/>
  <c r="AD40" i="2"/>
  <c r="AE40" i="2"/>
  <c r="AD41" i="2"/>
  <c r="AE41" i="2"/>
  <c r="AD42" i="2"/>
  <c r="AE42" i="2"/>
  <c r="AD43" i="2"/>
  <c r="AE43" i="2"/>
  <c r="AD44" i="2"/>
  <c r="AE44" i="2"/>
  <c r="AD45" i="2"/>
  <c r="AE45" i="2"/>
  <c r="AD46" i="2"/>
  <c r="AE46" i="2"/>
  <c r="AD47" i="2"/>
  <c r="AE47" i="2"/>
  <c r="AD48" i="2"/>
  <c r="AE48" i="2"/>
  <c r="AD49" i="2"/>
  <c r="AE49" i="2"/>
  <c r="AD50" i="2"/>
  <c r="AE50" i="2"/>
  <c r="AD51" i="2"/>
  <c r="AE51" i="2"/>
  <c r="AD52" i="2"/>
  <c r="AE52" i="2"/>
  <c r="AD53" i="2"/>
  <c r="AE53" i="2"/>
  <c r="AD54" i="2"/>
  <c r="AE54" i="2"/>
  <c r="AD55" i="2"/>
  <c r="AE55" i="2"/>
  <c r="AD56" i="2"/>
  <c r="AE56" i="2"/>
  <c r="AD57" i="2"/>
  <c r="AE57" i="2"/>
  <c r="AD58" i="2"/>
  <c r="AE58" i="2"/>
  <c r="AD59" i="2"/>
  <c r="AE59" i="2"/>
  <c r="AD60" i="2"/>
  <c r="AE60" i="2"/>
  <c r="AD61" i="2"/>
  <c r="AE61" i="2"/>
  <c r="AD62" i="2"/>
  <c r="AE62" i="2"/>
  <c r="AD63" i="2"/>
  <c r="AE63" i="2"/>
  <c r="AD64" i="2"/>
  <c r="AE64" i="2"/>
  <c r="AD65" i="2"/>
  <c r="AE65" i="2"/>
  <c r="AD66" i="2"/>
  <c r="AE66" i="2"/>
  <c r="AD67" i="2"/>
  <c r="AE67" i="2"/>
  <c r="AD6" i="2"/>
  <c r="AE6" i="2"/>
  <c r="AG61" i="2"/>
  <c r="AG62" i="2"/>
  <c r="AG63" i="2"/>
  <c r="AG64" i="2"/>
  <c r="AG65" i="2"/>
  <c r="AG66" i="2"/>
  <c r="AG67" i="2"/>
  <c r="AG60" i="2"/>
  <c r="AI67" i="2"/>
  <c r="AK67" i="2"/>
  <c r="AI56" i="2"/>
  <c r="AI57" i="2"/>
  <c r="AI58" i="2"/>
  <c r="AI59" i="2"/>
  <c r="AI60" i="2"/>
  <c r="AI61" i="2"/>
  <c r="AI62" i="2"/>
  <c r="AI63" i="2"/>
  <c r="AI64" i="2"/>
  <c r="AI65" i="2"/>
  <c r="AI66" i="2"/>
  <c r="AI55" i="2"/>
  <c r="AI40" i="2"/>
  <c r="AK40" i="2"/>
  <c r="AI41" i="2"/>
  <c r="AK41" i="2"/>
  <c r="AI42" i="2"/>
  <c r="AK42" i="2"/>
  <c r="AI43" i="2"/>
  <c r="AK43" i="2"/>
  <c r="AI44" i="2"/>
  <c r="AK44" i="2"/>
  <c r="AI45" i="2"/>
  <c r="AK45" i="2"/>
  <c r="AI46" i="2"/>
  <c r="AK46" i="2"/>
  <c r="AI47" i="2"/>
  <c r="AK47" i="2"/>
  <c r="AI48" i="2"/>
  <c r="AK48" i="2"/>
  <c r="AI49" i="2"/>
  <c r="AK49" i="2"/>
  <c r="AI50" i="2"/>
  <c r="AK50" i="2"/>
  <c r="AI51" i="2"/>
  <c r="AK51" i="2"/>
  <c r="AI52" i="2"/>
  <c r="AK52" i="2"/>
  <c r="AI53" i="2"/>
  <c r="AK53" i="2"/>
  <c r="AI54" i="2"/>
  <c r="AK54" i="2"/>
  <c r="AK55" i="2"/>
  <c r="AK56" i="2"/>
  <c r="AK57" i="2"/>
  <c r="AK58" i="2"/>
  <c r="AK59" i="2"/>
  <c r="AK60" i="2"/>
  <c r="AK61" i="2"/>
  <c r="AK62" i="2"/>
  <c r="AK63" i="2"/>
  <c r="AK64" i="2"/>
  <c r="AK65" i="2"/>
  <c r="AK66" i="2"/>
</calcChain>
</file>

<file path=xl/sharedStrings.xml><?xml version="1.0" encoding="utf-8"?>
<sst xmlns="http://schemas.openxmlformats.org/spreadsheetml/2006/main" count="885" uniqueCount="76">
  <si>
    <t>Estonia [5] (2004)</t>
  </si>
  <si>
    <t>France [6] (1949)</t>
  </si>
  <si>
    <t>Romania (2004)</t>
  </si>
  <si>
    <t>Bulgaria [2] (2004)</t>
  </si>
  <si>
    <t>[5] Estonia merged their Border Guard Service with the National Police in 2010, and are no longer classed as a paramilitary force by SIPRI. This accounts for much of the decrease in Estonian military spending in 2010.</t>
  </si>
  <si>
    <t>[6] The figures for France from 2006 are calculated with a new methodology due to a change in the French budgetary system and financial law.</t>
  </si>
  <si>
    <t>Croatia [3] (2009)</t>
  </si>
  <si>
    <t>Czech Rep. [4] (1999)</t>
  </si>
  <si>
    <t>Slovakia (2004)</t>
  </si>
  <si>
    <t>Slovenia (2004)</t>
  </si>
  <si>
    <t>Turkey (1952)</t>
  </si>
  <si>
    <t>m. Lira</t>
  </si>
  <si>
    <t>m. Pound</t>
  </si>
  <si>
    <t>Figures are for calender years, except for the US, where figures are for the financial year beginning October 1st of the previous year.</t>
  </si>
  <si>
    <t>[1] The figures for Albania prior to 2006 do not fully include pensions.</t>
  </si>
  <si>
    <t>[2] The figures for Bulgaria do not include military pensions. NATO has provided figures for Bulgaria including pensions from 2006: 1393, 1712 and 1749 million Leva for 2006, 2007 and 2008 respectively.</t>
  </si>
  <si>
    <t/>
  </si>
  <si>
    <t>[4] The figures for the Czech Republic do not include military aid to Afghanistan or Iraq. Aid to Afghanistan was 18.7 million koruny in 2004 and 612.6 million koruny in 2007. Aid to Iraq was 1.1 million koruny in 2005.</t>
  </si>
  <si>
    <t>Currency/Unis</t>
  </si>
  <si>
    <t>m. Can$</t>
  </si>
  <si>
    <t>m. US$</t>
  </si>
  <si>
    <t>m. Leks</t>
  </si>
  <si>
    <t>First year of NATO membership shown in bold</t>
  </si>
  <si>
    <t>m. Euros</t>
  </si>
  <si>
    <t>Where countries have changed or redenominated currency, all figures converted into most recent currency</t>
  </si>
  <si>
    <t>m. Leva</t>
  </si>
  <si>
    <t>Country (NATO accession year)</t>
  </si>
  <si>
    <t>Canada (1949)</t>
  </si>
  <si>
    <t>USA (1949)</t>
  </si>
  <si>
    <t>Belgium (1949)</t>
  </si>
  <si>
    <t>m. Kunes</t>
  </si>
  <si>
    <t>Denmark (1949)</t>
  </si>
  <si>
    <t>m. Koruny</t>
  </si>
  <si>
    <t>m. Euro</t>
  </si>
  <si>
    <t>W. Germany/Germany (1955)</t>
  </si>
  <si>
    <t>Hungary (1999)</t>
  </si>
  <si>
    <t>b. Forint</t>
  </si>
  <si>
    <t>m. Lats</t>
  </si>
  <si>
    <t>m. Litai</t>
  </si>
  <si>
    <t>Netherlands (1949)</t>
  </si>
  <si>
    <t>Norway (1949)</t>
  </si>
  <si>
    <t>m. Zloty</t>
  </si>
  <si>
    <t>m. Kroner</t>
  </si>
  <si>
    <t>Portugal (1949)</t>
  </si>
  <si>
    <t>m. New Lei</t>
  </si>
  <si>
    <t>Albania [1] (2009)</t>
  </si>
  <si>
    <t>Old members</t>
  </si>
  <si>
    <t>New members</t>
  </si>
  <si>
    <t>Figures in blue are SIPRI estimates. Figures in red are regarded as highly uncertain.</t>
  </si>
  <si>
    <t>[3] The figures for Croatia for 2004-10 include sums allocated from central government expenditure for repayments on a loan for a military radar system. The sums allocated were 160, 431.1, 147.8, 91.4, 53.2, 54.6 and 55.2 million Koruny in 2004-2010 respectively. Payments continued in 2011, but figures are not available, so a figure of 55.2 million Koruny has been estimated. No further payments were made after 2011.</t>
  </si>
  <si>
    <t>This workbook contains SIPRI data on military expenditure of NATO member states from 1949-2015. Sheet 1 contains data in local currency at current prices. Sheet 2 contains data in constant (2014) US$m. Sheet 3 contains data as a share of GDP. The other worksheets consist of various graphs.</t>
  </si>
  <si>
    <r>
      <t xml:space="preserve">Military expenditure of 2015 NATO member countries in current prices, local currency, by financial year. </t>
    </r>
    <r>
      <rPr>
        <sz val="10"/>
        <rFont val="Verdana"/>
      </rPr>
      <t>(NB: UK and Canada have financial years from April-March, USA from October of previous year - September, all others January-December.)</t>
    </r>
  </si>
  <si>
    <t>Military expenditure of 2015 NATO member state in constant (2014) US$m, 1949-2015.</t>
  </si>
  <si>
    <t>NATO military expenditure as a percentage of GDP 1949-2015</t>
  </si>
  <si>
    <t>[7] The figures for Italy include spending on civil defence, which typically amounts to about 4.5% of the total.</t>
  </si>
  <si>
    <t>[8] Latvia adopted the Euro on the 1st January 2014, at a transition rate of €1 = 0.702804 lats. All figures have been converted into Euros using this rate. Figures for Latvia do not include allocations for military pensions paid by Russia, which averaged 27 million lats per year over 1996-1998.</t>
  </si>
  <si>
    <t>Greece (1952)</t>
  </si>
  <si>
    <t>Italy [7] (1949)</t>
  </si>
  <si>
    <t>[9] Lithuania adopted the Euro on 1st January 2015, at a transition rate of €1=3.4528 Litai. All figures have been converted into Euros using this rate.</t>
  </si>
  <si>
    <t>[10] The figures for Luxembourg after 2000 may not be fully consistent due to the merger of the paramilitary Gendarmerie with the regular police to form the Police Grand-Ducale (PGD), and changing methodologies by NATO, the principle source for the data, as to the proportion of the PGD included in the figures.</t>
  </si>
  <si>
    <t>[11] The figures for Poland exclude some defence spending in other ministries, and additional domestic defence spending such as the Armed Forces Modernization Fund and some additional Defence R&amp;D. Between 2004 and 2015 these additional sums varied between about 240 million and 640 million Zlotys.</t>
  </si>
  <si>
    <t>[12] The figures for Spain have been revised in this edition of the database to include items of military expenditure not included either in the main defence budget or figures supplied by NATO.</t>
  </si>
  <si>
    <t>[13] From 2001, the UK moved from a cash based accounting system to a resource based system. The figures for the UK from 2001 are based on the "Net Cash Requirement" figures given in the Annual UK Defence Statistics, which are closest to the old cash definition. The Net Cash Requirement definition differ slightly from the cash definition used up to 2000. The effect on the figures for UK military expenditure is unknown.</t>
  </si>
  <si>
    <t>Latvia [8] (2004)</t>
  </si>
  <si>
    <t>Lithuania [9] (2004)</t>
  </si>
  <si>
    <t>Luxembourg [10] (1949)</t>
  </si>
  <si>
    <t>Poland [11] (1999)</t>
  </si>
  <si>
    <t>Spain [12] (1982)</t>
  </si>
  <si>
    <t>UK [13] (1949)</t>
  </si>
  <si>
    <t>NATO total</t>
  </si>
  <si>
    <t>NATO not US</t>
  </si>
  <si>
    <t>99 not US</t>
  </si>
  <si>
    <t>Members from 55</t>
  </si>
  <si>
    <t>Members from 82</t>
  </si>
  <si>
    <t>Members from 55 not US</t>
  </si>
  <si>
    <t>82 not 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</si>
</sst>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
    <numFmt numFmtId="166" formatCode="0.000"/>
    <numFmt numFmtId="167" formatCode="0.00000"/>
    <numFmt numFmtId="168" formatCode="0.0%"/>
  </numFmts>
  <fonts count="15" x14ac:knownFonts="1">
    <font>
      <sz val="10"/>
      <name val="Verdana"/>
    </font>
    <font>
      <b/>
      <sz val="10"/>
      <name val="Verdana"/>
    </font>
    <font>
      <sz val="10"/>
      <name val="Verdana"/>
    </font>
    <font>
      <sz val="8"/>
      <name val="Verdana"/>
    </font>
    <font>
      <sz val="16"/>
      <name val="Verdana"/>
    </font>
    <font>
      <sz val="14"/>
      <name val="Verdana"/>
    </font>
    <font>
      <sz val="10"/>
      <color indexed="12"/>
      <name val="Verdana"/>
    </font>
    <font>
      <sz val="10"/>
      <color indexed="12"/>
      <name val="Verdana"/>
    </font>
    <font>
      <sz val="10"/>
      <color rgb="FFFF0000"/>
      <name val="Verdana"/>
    </font>
    <font>
      <sz val="10"/>
      <color rgb="FF0000FF"/>
      <name val="Verdana"/>
    </font>
    <font>
      <sz val="12"/>
      <color rgb="FF000000"/>
      <name val="Calibri"/>
      <family val="2"/>
      <scheme val="minor"/>
    </font>
    <font>
      <sz val="12"/>
      <color rgb="FF0000FF"/>
      <name val="Calibri"/>
      <family val="2"/>
      <scheme val="minor"/>
    </font>
    <font>
      <sz val="12"/>
      <name val="Calibri"/>
      <scheme val="minor"/>
    </font>
    <font>
      <u/>
      <sz val="10"/>
      <color theme="10"/>
      <name val="Verdana"/>
    </font>
    <font>
      <u/>
      <sz val="10"/>
      <color theme="11"/>
      <name val="Verdana"/>
    </font>
  </fonts>
  <fills count="2">
    <fill>
      <patternFill patternType="none"/>
    </fill>
    <fill>
      <patternFill patternType="gray125"/>
    </fill>
  </fills>
  <borders count="1">
    <border>
      <left/>
      <right/>
      <top/>
      <bottom/>
      <diagonal/>
    </border>
  </borders>
  <cellStyleXfs count="26">
    <xf numFmtId="0" fontId="0" fillId="0" borderId="0"/>
    <xf numFmtId="9"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164" fontId="0" fillId="0" borderId="0" xfId="0" applyNumberFormat="1"/>
    <xf numFmtId="1" fontId="0" fillId="0" borderId="0" xfId="0" applyNumberFormat="1"/>
    <xf numFmtId="0" fontId="0" fillId="0" borderId="0" xfId="0" applyAlignment="1">
      <alignment horizontal="center"/>
    </xf>
    <xf numFmtId="165" fontId="0" fillId="0" borderId="0" xfId="0" applyNumberFormat="1"/>
    <xf numFmtId="166" fontId="0" fillId="0" borderId="0" xfId="0" applyNumberFormat="1"/>
    <xf numFmtId="1" fontId="2" fillId="0" borderId="0" xfId="0" applyNumberFormat="1" applyFont="1"/>
    <xf numFmtId="2" fontId="0" fillId="0" borderId="0" xfId="0" applyNumberFormat="1"/>
    <xf numFmtId="167" fontId="0" fillId="0" borderId="0" xfId="0" applyNumberFormat="1"/>
    <xf numFmtId="1" fontId="6" fillId="0" borderId="0" xfId="0" applyNumberFormat="1" applyFont="1"/>
    <xf numFmtId="0" fontId="6" fillId="0" borderId="0" xfId="0" applyFont="1"/>
    <xf numFmtId="164" fontId="6" fillId="0" borderId="0" xfId="0" applyNumberFormat="1" applyFont="1"/>
    <xf numFmtId="0" fontId="0" fillId="0" borderId="0" xfId="0" applyFont="1"/>
    <xf numFmtId="1" fontId="7" fillId="0" borderId="0" xfId="0" applyNumberFormat="1" applyFont="1"/>
    <xf numFmtId="168" fontId="0" fillId="0" borderId="0" xfId="1" applyNumberFormat="1" applyFont="1"/>
    <xf numFmtId="1" fontId="8" fillId="0" borderId="0" xfId="0" applyNumberFormat="1" applyFont="1"/>
    <xf numFmtId="168" fontId="2" fillId="0" borderId="0" xfId="1" applyNumberFormat="1" applyFont="1"/>
    <xf numFmtId="1" fontId="0" fillId="0" borderId="0" xfId="0" applyNumberFormat="1" applyFont="1"/>
    <xf numFmtId="0" fontId="9" fillId="0" borderId="0" xfId="0" applyFont="1"/>
    <xf numFmtId="1" fontId="9" fillId="0" borderId="0" xfId="0" applyNumberFormat="1" applyFont="1"/>
    <xf numFmtId="168" fontId="9" fillId="0" borderId="0" xfId="1" applyNumberFormat="1" applyFont="1"/>
    <xf numFmtId="0" fontId="10" fillId="0" borderId="0" xfId="0" applyFont="1"/>
    <xf numFmtId="0" fontId="12" fillId="0" borderId="0" xfId="0" applyFont="1"/>
    <xf numFmtId="1" fontId="12" fillId="0" borderId="0" xfId="0" applyNumberFormat="1" applyFont="1"/>
    <xf numFmtId="168" fontId="0" fillId="0" borderId="0" xfId="0" applyNumberFormat="1"/>
    <xf numFmtId="1" fontId="11" fillId="0" borderId="0" xfId="0" applyNumberFormat="1" applyFont="1"/>
    <xf numFmtId="164" fontId="9" fillId="0" borderId="0" xfId="0" applyNumberFormat="1" applyFont="1"/>
    <xf numFmtId="1" fontId="10" fillId="0" borderId="0" xfId="0" applyNumberFormat="1" applyFont="1"/>
    <xf numFmtId="0" fontId="0" fillId="0" borderId="0" xfId="0" applyAlignment="1">
      <alignment wrapText="1"/>
    </xf>
    <xf numFmtId="166" fontId="9" fillId="0" borderId="0" xfId="0" applyNumberFormat="1" applyFont="1"/>
    <xf numFmtId="2" fontId="9" fillId="0" borderId="0" xfId="0" applyNumberFormat="1" applyFont="1"/>
    <xf numFmtId="2" fontId="6" fillId="0" borderId="0" xfId="0" applyNumberFormat="1" applyFont="1"/>
    <xf numFmtId="164" fontId="0" fillId="0" borderId="0" xfId="0" applyNumberFormat="1" applyFont="1"/>
    <xf numFmtId="0" fontId="0" fillId="0" borderId="0" xfId="0" applyAlignment="1">
      <alignment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left" wrapText="1"/>
    </xf>
  </cellXfs>
  <cellStyles count="2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 Id="rId3" Type="http://schemas.openxmlformats.org/officeDocument/2006/relationships/chartsheet" Target="chartsheets/sheet2.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chartsheet" Target="chartsheets/sheet3.xml"/><Relationship Id="rId7" Type="http://schemas.openxmlformats.org/officeDocument/2006/relationships/chartsheet" Target="chartsheets/sheet4.xml"/><Relationship Id="rId8" Type="http://schemas.openxmlformats.org/officeDocument/2006/relationships/worksheet" Target="worksheets/sheet4.xml"/><Relationship Id="rId9" Type="http://schemas.openxmlformats.org/officeDocument/2006/relationships/theme" Target="theme/theme1.xml"/><Relationship Id="rId1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Non-US NATO military spending 2000-2015</a:t>
            </a:r>
          </a:p>
        </c:rich>
      </c:tx>
      <c:layout>
        <c:manualLayout>
          <c:xMode val="edge"/>
          <c:yMode val="edge"/>
          <c:x val="0.283939956568947"/>
          <c:y val="0.0293772241992882"/>
        </c:manualLayout>
      </c:layout>
      <c:overlay val="0"/>
    </c:title>
    <c:autoTitleDeleted val="0"/>
    <c:plotArea>
      <c:layout>
        <c:manualLayout>
          <c:layoutTarget val="inner"/>
          <c:xMode val="edge"/>
          <c:yMode val="edge"/>
          <c:x val="0.141597394136808"/>
          <c:y val="0.114345195729537"/>
          <c:w val="0.833180347448426"/>
          <c:h val="0.839675800711744"/>
        </c:manualLayout>
      </c:layout>
      <c:barChart>
        <c:barDir val="col"/>
        <c:grouping val="clustered"/>
        <c:varyColors val="0"/>
        <c:ser>
          <c:idx val="0"/>
          <c:order val="0"/>
          <c:spPr>
            <a:solidFill>
              <a:schemeClr val="accent3">
                <a:lumMod val="50000"/>
              </a:schemeClr>
            </a:solidFill>
          </c:spPr>
          <c:invertIfNegative val="0"/>
          <c:cat>
            <c:numRef>
              <c:f>'2. Constant (2014) US$m.'!$B$56:$B$71</c:f>
              <c:numCache>
                <c:formatCode>General</c:formatCode>
                <c:ptCount val="1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numCache>
            </c:numRef>
          </c:cat>
          <c:val>
            <c:numRef>
              <c:f>'2. Constant (2014) US$m.'!$AE$56:$AE$71</c:f>
              <c:numCache>
                <c:formatCode>0</c:formatCode>
                <c:ptCount val="16"/>
                <c:pt idx="0">
                  <c:v>314586.771106348</c:v>
                </c:pt>
                <c:pt idx="1">
                  <c:v>314101.575247054</c:v>
                </c:pt>
                <c:pt idx="2">
                  <c:v>321171.391633309</c:v>
                </c:pt>
                <c:pt idx="3">
                  <c:v>324670.7723276875</c:v>
                </c:pt>
                <c:pt idx="4">
                  <c:v>333577.159530858</c:v>
                </c:pt>
                <c:pt idx="5">
                  <c:v>331882.5743530938</c:v>
                </c:pt>
                <c:pt idx="6">
                  <c:v>334251.4041004078</c:v>
                </c:pt>
                <c:pt idx="7">
                  <c:v>338880.0241973524</c:v>
                </c:pt>
                <c:pt idx="8">
                  <c:v>345691.6710600661</c:v>
                </c:pt>
                <c:pt idx="9">
                  <c:v>354830.1975289248</c:v>
                </c:pt>
                <c:pt idx="10">
                  <c:v>343450.8110896518</c:v>
                </c:pt>
                <c:pt idx="11">
                  <c:v>332813.1636367778</c:v>
                </c:pt>
                <c:pt idx="12">
                  <c:v>324988.7565504863</c:v>
                </c:pt>
                <c:pt idx="13">
                  <c:v>313061.9237937302</c:v>
                </c:pt>
                <c:pt idx="14">
                  <c:v>310893.9297628547</c:v>
                </c:pt>
                <c:pt idx="15">
                  <c:v>309440.6909280104</c:v>
                </c:pt>
              </c:numCache>
            </c:numRef>
          </c:val>
        </c:ser>
        <c:dLbls>
          <c:showLegendKey val="0"/>
          <c:showVal val="0"/>
          <c:showCatName val="0"/>
          <c:showSerName val="0"/>
          <c:showPercent val="0"/>
          <c:showBubbleSize val="0"/>
        </c:dLbls>
        <c:gapWidth val="150"/>
        <c:axId val="-2137921256"/>
        <c:axId val="-2137947496"/>
      </c:barChart>
      <c:catAx>
        <c:axId val="-2137921256"/>
        <c:scaling>
          <c:orientation val="minMax"/>
        </c:scaling>
        <c:delete val="0"/>
        <c:axPos val="b"/>
        <c:numFmt formatCode="General" sourceLinked="1"/>
        <c:majorTickMark val="out"/>
        <c:minorTickMark val="none"/>
        <c:tickLblPos val="nextTo"/>
        <c:crossAx val="-2137947496"/>
        <c:crosses val="autoZero"/>
        <c:auto val="1"/>
        <c:lblAlgn val="ctr"/>
        <c:lblOffset val="100"/>
        <c:noMultiLvlLbl val="0"/>
      </c:catAx>
      <c:valAx>
        <c:axId val="-2137947496"/>
        <c:scaling>
          <c:orientation val="minMax"/>
        </c:scaling>
        <c:delete val="0"/>
        <c:axPos val="l"/>
        <c:majorGridlines/>
        <c:title>
          <c:tx>
            <c:rich>
              <a:bodyPr rot="-5400000" vert="horz"/>
              <a:lstStyle/>
              <a:p>
                <a:pPr>
                  <a:defRPr/>
                </a:pPr>
                <a:r>
                  <a:rPr lang="en-US"/>
                  <a:t>Constant (2014) US$m.</a:t>
                </a:r>
              </a:p>
            </c:rich>
          </c:tx>
          <c:layout>
            <c:manualLayout>
              <c:xMode val="edge"/>
              <c:yMode val="edge"/>
              <c:x val="0.0399891422366992"/>
              <c:y val="0.417335053380783"/>
            </c:manualLayout>
          </c:layout>
          <c:overlay val="0"/>
        </c:title>
        <c:numFmt formatCode="0" sourceLinked="1"/>
        <c:majorTickMark val="out"/>
        <c:minorTickMark val="none"/>
        <c:tickLblPos val="nextTo"/>
        <c:crossAx val="-2137921256"/>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Military</a:t>
            </a:r>
            <a:r>
              <a:rPr lang="en-US" baseline="0"/>
              <a:t> spending of non-US NATO members 2000-2015, broken down between new members from 2004 and previous members</a:t>
            </a:r>
            <a:endParaRPr lang="en-US"/>
          </a:p>
        </c:rich>
      </c:tx>
      <c:layout/>
      <c:overlay val="0"/>
    </c:title>
    <c:autoTitleDeleted val="0"/>
    <c:plotArea>
      <c:layout/>
      <c:barChart>
        <c:barDir val="col"/>
        <c:grouping val="stacked"/>
        <c:varyColors val="0"/>
        <c:ser>
          <c:idx val="0"/>
          <c:order val="0"/>
          <c:tx>
            <c:strRef>
              <c:f>'2. Constant (2014) US$m.'!$AF$54</c:f>
              <c:strCache>
                <c:ptCount val="1"/>
                <c:pt idx="0">
                  <c:v>Old members</c:v>
                </c:pt>
              </c:strCache>
            </c:strRef>
          </c:tx>
          <c:invertIfNegative val="0"/>
          <c:cat>
            <c:numRef>
              <c:f>'2. Constant (2014) US$m.'!$B$56:$B$71</c:f>
              <c:numCache>
                <c:formatCode>General</c:formatCode>
                <c:ptCount val="1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numCache>
            </c:numRef>
          </c:cat>
          <c:val>
            <c:numRef>
              <c:f>'2. Constant (2014) US$m.'!$AF$56:$AF$71</c:f>
              <c:numCache>
                <c:formatCode>0</c:formatCode>
                <c:ptCount val="16"/>
                <c:pt idx="0">
                  <c:v>314336.1285683845</c:v>
                </c:pt>
                <c:pt idx="1">
                  <c:v>313787.2951885183</c:v>
                </c:pt>
                <c:pt idx="2">
                  <c:v>320891.2065844383</c:v>
                </c:pt>
                <c:pt idx="3">
                  <c:v>324374.3198527009</c:v>
                </c:pt>
                <c:pt idx="4">
                  <c:v>326599.2297371865</c:v>
                </c:pt>
                <c:pt idx="5">
                  <c:v>324431.8187087019</c:v>
                </c:pt>
                <c:pt idx="6">
                  <c:v>326407.1836665277</c:v>
                </c:pt>
                <c:pt idx="7">
                  <c:v>330749.4351322297</c:v>
                </c:pt>
                <c:pt idx="8">
                  <c:v>337510.0303944409</c:v>
                </c:pt>
                <c:pt idx="9">
                  <c:v>346282.0036011201</c:v>
                </c:pt>
                <c:pt idx="10">
                  <c:v>335600.6053901821</c:v>
                </c:pt>
                <c:pt idx="11">
                  <c:v>325349.3732979987</c:v>
                </c:pt>
                <c:pt idx="12">
                  <c:v>317722.0819991265</c:v>
                </c:pt>
                <c:pt idx="13">
                  <c:v>305729.0373609347</c:v>
                </c:pt>
                <c:pt idx="14">
                  <c:v>303280.6912031733</c:v>
                </c:pt>
                <c:pt idx="15">
                  <c:v>301136.7929559319</c:v>
                </c:pt>
              </c:numCache>
            </c:numRef>
          </c:val>
        </c:ser>
        <c:ser>
          <c:idx val="1"/>
          <c:order val="1"/>
          <c:tx>
            <c:strRef>
              <c:f>'2. Constant (2014) US$m.'!$AG$54</c:f>
              <c:strCache>
                <c:ptCount val="1"/>
                <c:pt idx="0">
                  <c:v>New members</c:v>
                </c:pt>
              </c:strCache>
            </c:strRef>
          </c:tx>
          <c:invertIfNegative val="0"/>
          <c:cat>
            <c:numRef>
              <c:f>'2. Constant (2014) US$m.'!$B$56:$B$71</c:f>
              <c:numCache>
                <c:formatCode>General</c:formatCode>
                <c:ptCount val="16"/>
                <c:pt idx="0">
                  <c:v>2000.0</c:v>
                </c:pt>
                <c:pt idx="1">
                  <c:v>2001.0</c:v>
                </c:pt>
                <c:pt idx="2">
                  <c:v>2002.0</c:v>
                </c:pt>
                <c:pt idx="3">
                  <c:v>2003.0</c:v>
                </c:pt>
                <c:pt idx="4">
                  <c:v>2004.0</c:v>
                </c:pt>
                <c:pt idx="5">
                  <c:v>2005.0</c:v>
                </c:pt>
                <c:pt idx="6">
                  <c:v>2006.0</c:v>
                </c:pt>
                <c:pt idx="7">
                  <c:v>2007.0</c:v>
                </c:pt>
                <c:pt idx="8">
                  <c:v>2008.0</c:v>
                </c:pt>
                <c:pt idx="9">
                  <c:v>2009.0</c:v>
                </c:pt>
                <c:pt idx="10">
                  <c:v>2010.0</c:v>
                </c:pt>
                <c:pt idx="11">
                  <c:v>2011.0</c:v>
                </c:pt>
                <c:pt idx="12">
                  <c:v>2012.0</c:v>
                </c:pt>
                <c:pt idx="13">
                  <c:v>2013.0</c:v>
                </c:pt>
                <c:pt idx="14">
                  <c:v>2014.0</c:v>
                </c:pt>
                <c:pt idx="15">
                  <c:v>2015.0</c:v>
                </c:pt>
              </c:numCache>
            </c:numRef>
          </c:cat>
          <c:val>
            <c:numRef>
              <c:f>'2. Constant (2014) US$m.'!$AG$56:$AG$71</c:f>
              <c:numCache>
                <c:formatCode>0</c:formatCode>
                <c:ptCount val="16"/>
                <c:pt idx="4">
                  <c:v>6977.929793671588</c:v>
                </c:pt>
                <c:pt idx="5">
                  <c:v>7450.75564439199</c:v>
                </c:pt>
                <c:pt idx="6">
                  <c:v>7844.22043388011</c:v>
                </c:pt>
                <c:pt idx="7">
                  <c:v>8130.589065122651</c:v>
                </c:pt>
                <c:pt idx="8">
                  <c:v>8181.640665625163</c:v>
                </c:pt>
                <c:pt idx="9">
                  <c:v>8548.193927804648</c:v>
                </c:pt>
                <c:pt idx="10">
                  <c:v>7850.20569946966</c:v>
                </c:pt>
                <c:pt idx="11">
                  <c:v>7463.790338779043</c:v>
                </c:pt>
                <c:pt idx="12">
                  <c:v>7266.674551359785</c:v>
                </c:pt>
                <c:pt idx="13">
                  <c:v>7332.886432795494</c:v>
                </c:pt>
                <c:pt idx="14">
                  <c:v>7613.23855968134</c:v>
                </c:pt>
                <c:pt idx="15">
                  <c:v>8303.897972078528</c:v>
                </c:pt>
              </c:numCache>
            </c:numRef>
          </c:val>
        </c:ser>
        <c:dLbls>
          <c:showLegendKey val="0"/>
          <c:showVal val="0"/>
          <c:showCatName val="0"/>
          <c:showSerName val="0"/>
          <c:showPercent val="0"/>
          <c:showBubbleSize val="0"/>
        </c:dLbls>
        <c:gapWidth val="150"/>
        <c:overlap val="100"/>
        <c:axId val="-2137995896"/>
        <c:axId val="-2137998920"/>
      </c:barChart>
      <c:catAx>
        <c:axId val="-2137995896"/>
        <c:scaling>
          <c:orientation val="minMax"/>
        </c:scaling>
        <c:delete val="0"/>
        <c:axPos val="b"/>
        <c:numFmt formatCode="General" sourceLinked="1"/>
        <c:majorTickMark val="out"/>
        <c:minorTickMark val="none"/>
        <c:tickLblPos val="nextTo"/>
        <c:crossAx val="-2137998920"/>
        <c:crosses val="autoZero"/>
        <c:auto val="1"/>
        <c:lblAlgn val="ctr"/>
        <c:lblOffset val="100"/>
        <c:noMultiLvlLbl val="0"/>
      </c:catAx>
      <c:valAx>
        <c:axId val="-2137998920"/>
        <c:scaling>
          <c:orientation val="minMax"/>
        </c:scaling>
        <c:delete val="0"/>
        <c:axPos val="l"/>
        <c:majorGridlines/>
        <c:title>
          <c:tx>
            <c:rich>
              <a:bodyPr rot="-5400000" vert="horz"/>
              <a:lstStyle/>
              <a:p>
                <a:pPr>
                  <a:defRPr/>
                </a:pPr>
                <a:r>
                  <a:rPr lang="en-US"/>
                  <a:t>Constant (2014) US$m.</a:t>
                </a:r>
              </a:p>
            </c:rich>
          </c:tx>
          <c:layout/>
          <c:overlay val="0"/>
        </c:title>
        <c:numFmt formatCode="0" sourceLinked="1"/>
        <c:majorTickMark val="out"/>
        <c:minorTickMark val="none"/>
        <c:tickLblPos val="nextTo"/>
        <c:crossAx val="-2137995896"/>
        <c:crosses val="autoZero"/>
        <c:crossBetween val="between"/>
      </c:valAx>
    </c:plotArea>
    <c:legend>
      <c:legendPos val="r"/>
      <c:layout/>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Total NATO military spending 1950-2015,</a:t>
            </a:r>
            <a:r>
              <a:rPr lang="en-US" baseline="0"/>
              <a:t> and total excluding US</a:t>
            </a:r>
            <a:endParaRPr lang="en-US"/>
          </a:p>
        </c:rich>
      </c:tx>
      <c:layout/>
      <c:overlay val="0"/>
    </c:title>
    <c:autoTitleDeleted val="0"/>
    <c:plotArea>
      <c:layout/>
      <c:lineChart>
        <c:grouping val="standard"/>
        <c:varyColors val="0"/>
        <c:ser>
          <c:idx val="0"/>
          <c:order val="0"/>
          <c:tx>
            <c:v>NATO total</c:v>
          </c:tx>
          <c:cat>
            <c:numRef>
              <c:f>'2. Constant (2014) US$m.'!$B$6:$B$71</c:f>
              <c:numCache>
                <c:formatCode>0</c:formatCode>
                <c:ptCount val="66"/>
                <c:pt idx="0">
                  <c:v>1950.0</c:v>
                </c:pt>
                <c:pt idx="1">
                  <c:v>1951.0</c:v>
                </c:pt>
                <c:pt idx="2">
                  <c:v>1952.0</c:v>
                </c:pt>
                <c:pt idx="3">
                  <c:v>1953.0</c:v>
                </c:pt>
                <c:pt idx="4">
                  <c:v>1954.0</c:v>
                </c:pt>
                <c:pt idx="5">
                  <c:v>1955.0</c:v>
                </c:pt>
                <c:pt idx="6">
                  <c:v>1956.0</c:v>
                </c:pt>
                <c:pt idx="7">
                  <c:v>1957.0</c:v>
                </c:pt>
                <c:pt idx="8">
                  <c:v>1958.0</c:v>
                </c:pt>
                <c:pt idx="9">
                  <c:v>1959.0</c:v>
                </c:pt>
                <c:pt idx="10">
                  <c:v>1960.0</c:v>
                </c:pt>
                <c:pt idx="11">
                  <c:v>1961.0</c:v>
                </c:pt>
                <c:pt idx="12">
                  <c:v>1962.0</c:v>
                </c:pt>
                <c:pt idx="13">
                  <c:v>1963.0</c:v>
                </c:pt>
                <c:pt idx="14">
                  <c:v>1964.0</c:v>
                </c:pt>
                <c:pt idx="15">
                  <c:v>1965.0</c:v>
                </c:pt>
                <c:pt idx="16">
                  <c:v>1966.0</c:v>
                </c:pt>
                <c:pt idx="17">
                  <c:v>1967.0</c:v>
                </c:pt>
                <c:pt idx="18">
                  <c:v>1968.0</c:v>
                </c:pt>
                <c:pt idx="19">
                  <c:v>1969.0</c:v>
                </c:pt>
                <c:pt idx="20">
                  <c:v>1970.0</c:v>
                </c:pt>
                <c:pt idx="21">
                  <c:v>1971.0</c:v>
                </c:pt>
                <c:pt idx="22">
                  <c:v>1972.0</c:v>
                </c:pt>
                <c:pt idx="23">
                  <c:v>1973.0</c:v>
                </c:pt>
                <c:pt idx="24">
                  <c:v>1974.0</c:v>
                </c:pt>
                <c:pt idx="25">
                  <c:v>1975.0</c:v>
                </c:pt>
                <c:pt idx="26">
                  <c:v>1976.0</c:v>
                </c:pt>
                <c:pt idx="27">
                  <c:v>1977.0</c:v>
                </c:pt>
                <c:pt idx="28">
                  <c:v>1978.0</c:v>
                </c:pt>
                <c:pt idx="29">
                  <c:v>1979.0</c:v>
                </c:pt>
                <c:pt idx="30">
                  <c:v>1980.0</c:v>
                </c:pt>
                <c:pt idx="31">
                  <c:v>1981.0</c:v>
                </c:pt>
                <c:pt idx="32">
                  <c:v>1982.0</c:v>
                </c:pt>
                <c:pt idx="33">
                  <c:v>1983.0</c:v>
                </c:pt>
                <c:pt idx="34">
                  <c:v>1984.0</c:v>
                </c:pt>
                <c:pt idx="35">
                  <c:v>1985.0</c:v>
                </c:pt>
                <c:pt idx="36">
                  <c:v>1986.0</c:v>
                </c:pt>
                <c:pt idx="37">
                  <c:v>1987.0</c:v>
                </c:pt>
                <c:pt idx="38" formatCode="General">
                  <c:v>1988.0</c:v>
                </c:pt>
                <c:pt idx="39" formatCode="General">
                  <c:v>1989.0</c:v>
                </c:pt>
                <c:pt idx="40" formatCode="General">
                  <c:v>1990.0</c:v>
                </c:pt>
                <c:pt idx="41" formatCode="General">
                  <c:v>1991.0</c:v>
                </c:pt>
                <c:pt idx="42" formatCode="General">
                  <c:v>1992.0</c:v>
                </c:pt>
                <c:pt idx="43" formatCode="General">
                  <c:v>1993.0</c:v>
                </c:pt>
                <c:pt idx="44" formatCode="General">
                  <c:v>1994.0</c:v>
                </c:pt>
                <c:pt idx="45" formatCode="General">
                  <c:v>1995.0</c:v>
                </c:pt>
                <c:pt idx="46" formatCode="General">
                  <c:v>1996.0</c:v>
                </c:pt>
                <c:pt idx="47" formatCode="General">
                  <c:v>1997.0</c:v>
                </c:pt>
                <c:pt idx="48" formatCode="General">
                  <c:v>1998.0</c:v>
                </c:pt>
                <c:pt idx="49" formatCode="General">
                  <c:v>1999.0</c:v>
                </c:pt>
                <c:pt idx="50" formatCode="General">
                  <c:v>2000.0</c:v>
                </c:pt>
                <c:pt idx="51" formatCode="General">
                  <c:v>2001.0</c:v>
                </c:pt>
                <c:pt idx="52" formatCode="General">
                  <c:v>2002.0</c:v>
                </c:pt>
                <c:pt idx="53" formatCode="General">
                  <c:v>2003.0</c:v>
                </c:pt>
                <c:pt idx="54" formatCode="General">
                  <c:v>2004.0</c:v>
                </c:pt>
                <c:pt idx="55" formatCode="General">
                  <c:v>2005.0</c:v>
                </c:pt>
                <c:pt idx="56" formatCode="General">
                  <c:v>2006.0</c:v>
                </c:pt>
                <c:pt idx="57" formatCode="General">
                  <c:v>2007.0</c:v>
                </c:pt>
                <c:pt idx="58" formatCode="General">
                  <c:v>2008.0</c:v>
                </c:pt>
                <c:pt idx="59" formatCode="General">
                  <c:v>2009.0</c:v>
                </c:pt>
                <c:pt idx="60" formatCode="General">
                  <c:v>2010.0</c:v>
                </c:pt>
                <c:pt idx="61" formatCode="General">
                  <c:v>2011.0</c:v>
                </c:pt>
                <c:pt idx="62" formatCode="General">
                  <c:v>2012.0</c:v>
                </c:pt>
                <c:pt idx="63" formatCode="General">
                  <c:v>2013.0</c:v>
                </c:pt>
                <c:pt idx="64" formatCode="General">
                  <c:v>2014.0</c:v>
                </c:pt>
                <c:pt idx="65" formatCode="General">
                  <c:v>2015.0</c:v>
                </c:pt>
              </c:numCache>
            </c:numRef>
          </c:cat>
          <c:val>
            <c:numRef>
              <c:f>'2. Constant (2014) US$m.'!$AD$6:$AD$71</c:f>
              <c:numCache>
                <c:formatCode>0</c:formatCode>
                <c:ptCount val="66"/>
                <c:pt idx="0">
                  <c:v>216297.98837641</c:v>
                </c:pt>
                <c:pt idx="1">
                  <c:v>396725.8703340627</c:v>
                </c:pt>
                <c:pt idx="2">
                  <c:v>548911.1449441725</c:v>
                </c:pt>
                <c:pt idx="3">
                  <c:v>575200.5363976652</c:v>
                </c:pt>
                <c:pt idx="4">
                  <c:v>508139.2837116611</c:v>
                </c:pt>
                <c:pt idx="5">
                  <c:v>505918.8545336703</c:v>
                </c:pt>
                <c:pt idx="6">
                  <c:v>517895.2189332104</c:v>
                </c:pt>
                <c:pt idx="7">
                  <c:v>533687.9859178116</c:v>
                </c:pt>
                <c:pt idx="8">
                  <c:v>518246.0543592998</c:v>
                </c:pt>
                <c:pt idx="9">
                  <c:v>533306.820262037</c:v>
                </c:pt>
                <c:pt idx="10">
                  <c:v>530302.1691738425</c:v>
                </c:pt>
                <c:pt idx="11">
                  <c:v>552532.8312455832</c:v>
                </c:pt>
                <c:pt idx="12">
                  <c:v>600351.403165012</c:v>
                </c:pt>
                <c:pt idx="13">
                  <c:v>602186.6124247808</c:v>
                </c:pt>
                <c:pt idx="14">
                  <c:v>591358.1948458703</c:v>
                </c:pt>
                <c:pt idx="15">
                  <c:v>589734.9781669314</c:v>
                </c:pt>
                <c:pt idx="16">
                  <c:v>665686.5608358546</c:v>
                </c:pt>
                <c:pt idx="17">
                  <c:v>746311.4334914627</c:v>
                </c:pt>
                <c:pt idx="18">
                  <c:v>755557.1123242264</c:v>
                </c:pt>
                <c:pt idx="19">
                  <c:v>731378.1862272457</c:v>
                </c:pt>
                <c:pt idx="20">
                  <c:v>697597.9958550973</c:v>
                </c:pt>
                <c:pt idx="21">
                  <c:v>657543.089951507</c:v>
                </c:pt>
                <c:pt idx="22">
                  <c:v>670922.8877422345</c:v>
                </c:pt>
                <c:pt idx="23">
                  <c:v>653393.8968914814</c:v>
                </c:pt>
                <c:pt idx="24">
                  <c:v>654811.0632896668</c:v>
                </c:pt>
                <c:pt idx="25">
                  <c:v>640628.513165448</c:v>
                </c:pt>
                <c:pt idx="26">
                  <c:v>632192.5805042816</c:v>
                </c:pt>
                <c:pt idx="27">
                  <c:v>651877.686758071</c:v>
                </c:pt>
                <c:pt idx="28">
                  <c:v>663065.4706581625</c:v>
                </c:pt>
                <c:pt idx="29">
                  <c:v>670377.9026177897</c:v>
                </c:pt>
                <c:pt idx="30">
                  <c:v>689451.2624371113</c:v>
                </c:pt>
                <c:pt idx="31">
                  <c:v>740105.3986893176</c:v>
                </c:pt>
                <c:pt idx="32">
                  <c:v>834091.5911136124</c:v>
                </c:pt>
                <c:pt idx="33">
                  <c:v>823521.7219355986</c:v>
                </c:pt>
                <c:pt idx="34">
                  <c:v>846619.9240753152</c:v>
                </c:pt>
                <c:pt idx="35">
                  <c:v>889365.045301978</c:v>
                </c:pt>
                <c:pt idx="36">
                  <c:v>933161.2711524696</c:v>
                </c:pt>
                <c:pt idx="37">
                  <c:v>933309.6796285368</c:v>
                </c:pt>
                <c:pt idx="38">
                  <c:v>918784.208105923</c:v>
                </c:pt>
                <c:pt idx="39">
                  <c:v>915249.0305485708</c:v>
                </c:pt>
                <c:pt idx="40">
                  <c:v>893488.564941228</c:v>
                </c:pt>
                <c:pt idx="41">
                  <c:v>819570.6308738423</c:v>
                </c:pt>
                <c:pt idx="42">
                  <c:v>835486.1541028727</c:v>
                </c:pt>
                <c:pt idx="43">
                  <c:v>797431.2157277442</c:v>
                </c:pt>
                <c:pt idx="44">
                  <c:v>762988.0131193718</c:v>
                </c:pt>
                <c:pt idx="45">
                  <c:v>724232.844382964</c:v>
                </c:pt>
                <c:pt idx="46">
                  <c:v>701328.7101796741</c:v>
                </c:pt>
                <c:pt idx="47">
                  <c:v>697332.0683061385</c:v>
                </c:pt>
                <c:pt idx="48">
                  <c:v>691336.8800969571</c:v>
                </c:pt>
                <c:pt idx="49">
                  <c:v>711765.8229672244</c:v>
                </c:pt>
                <c:pt idx="50">
                  <c:v>729354.7362403255</c:v>
                </c:pt>
                <c:pt idx="51">
                  <c:v>732237.0122425273</c:v>
                </c:pt>
                <c:pt idx="52">
                  <c:v>790657.3526129686</c:v>
                </c:pt>
                <c:pt idx="53">
                  <c:v>859021.7501028882</c:v>
                </c:pt>
                <c:pt idx="54">
                  <c:v>915976.9776554698</c:v>
                </c:pt>
                <c:pt idx="55">
                  <c:v>942058.3625832473</c:v>
                </c:pt>
                <c:pt idx="56">
                  <c:v>953904.496955607</c:v>
                </c:pt>
                <c:pt idx="57">
                  <c:v>974801.0707188933</c:v>
                </c:pt>
                <c:pt idx="58">
                  <c:v>1.02865881407089E6</c:v>
                </c:pt>
                <c:pt idx="59">
                  <c:v>1.0925769859768E6</c:v>
                </c:pt>
                <c:pt idx="60">
                  <c:v>1.10144330625028E6</c:v>
                </c:pt>
                <c:pt idx="61">
                  <c:v>1.08145913439836E6</c:v>
                </c:pt>
                <c:pt idx="62">
                  <c:v>1.03107084165094E6</c:v>
                </c:pt>
                <c:pt idx="63">
                  <c:v>963143.392591972</c:v>
                </c:pt>
                <c:pt idx="64">
                  <c:v>920807.9297628547</c:v>
                </c:pt>
                <c:pt idx="65">
                  <c:v>904912.745873348</c:v>
                </c:pt>
              </c:numCache>
            </c:numRef>
          </c:val>
          <c:smooth val="0"/>
        </c:ser>
        <c:ser>
          <c:idx val="1"/>
          <c:order val="1"/>
          <c:tx>
            <c:v>Non-US NATO</c:v>
          </c:tx>
          <c:cat>
            <c:numRef>
              <c:f>'2. Constant (2014) US$m.'!$B$6:$B$71</c:f>
              <c:numCache>
                <c:formatCode>0</c:formatCode>
                <c:ptCount val="66"/>
                <c:pt idx="0">
                  <c:v>1950.0</c:v>
                </c:pt>
                <c:pt idx="1">
                  <c:v>1951.0</c:v>
                </c:pt>
                <c:pt idx="2">
                  <c:v>1952.0</c:v>
                </c:pt>
                <c:pt idx="3">
                  <c:v>1953.0</c:v>
                </c:pt>
                <c:pt idx="4">
                  <c:v>1954.0</c:v>
                </c:pt>
                <c:pt idx="5">
                  <c:v>1955.0</c:v>
                </c:pt>
                <c:pt idx="6">
                  <c:v>1956.0</c:v>
                </c:pt>
                <c:pt idx="7">
                  <c:v>1957.0</c:v>
                </c:pt>
                <c:pt idx="8">
                  <c:v>1958.0</c:v>
                </c:pt>
                <c:pt idx="9">
                  <c:v>1959.0</c:v>
                </c:pt>
                <c:pt idx="10">
                  <c:v>1960.0</c:v>
                </c:pt>
                <c:pt idx="11">
                  <c:v>1961.0</c:v>
                </c:pt>
                <c:pt idx="12">
                  <c:v>1962.0</c:v>
                </c:pt>
                <c:pt idx="13">
                  <c:v>1963.0</c:v>
                </c:pt>
                <c:pt idx="14">
                  <c:v>1964.0</c:v>
                </c:pt>
                <c:pt idx="15">
                  <c:v>1965.0</c:v>
                </c:pt>
                <c:pt idx="16">
                  <c:v>1966.0</c:v>
                </c:pt>
                <c:pt idx="17">
                  <c:v>1967.0</c:v>
                </c:pt>
                <c:pt idx="18">
                  <c:v>1968.0</c:v>
                </c:pt>
                <c:pt idx="19">
                  <c:v>1969.0</c:v>
                </c:pt>
                <c:pt idx="20">
                  <c:v>1970.0</c:v>
                </c:pt>
                <c:pt idx="21">
                  <c:v>1971.0</c:v>
                </c:pt>
                <c:pt idx="22">
                  <c:v>1972.0</c:v>
                </c:pt>
                <c:pt idx="23">
                  <c:v>1973.0</c:v>
                </c:pt>
                <c:pt idx="24">
                  <c:v>1974.0</c:v>
                </c:pt>
                <c:pt idx="25">
                  <c:v>1975.0</c:v>
                </c:pt>
                <c:pt idx="26">
                  <c:v>1976.0</c:v>
                </c:pt>
                <c:pt idx="27">
                  <c:v>1977.0</c:v>
                </c:pt>
                <c:pt idx="28">
                  <c:v>1978.0</c:v>
                </c:pt>
                <c:pt idx="29">
                  <c:v>1979.0</c:v>
                </c:pt>
                <c:pt idx="30">
                  <c:v>1980.0</c:v>
                </c:pt>
                <c:pt idx="31">
                  <c:v>1981.0</c:v>
                </c:pt>
                <c:pt idx="32">
                  <c:v>1982.0</c:v>
                </c:pt>
                <c:pt idx="33">
                  <c:v>1983.0</c:v>
                </c:pt>
                <c:pt idx="34">
                  <c:v>1984.0</c:v>
                </c:pt>
                <c:pt idx="35">
                  <c:v>1985.0</c:v>
                </c:pt>
                <c:pt idx="36">
                  <c:v>1986.0</c:v>
                </c:pt>
                <c:pt idx="37">
                  <c:v>1987.0</c:v>
                </c:pt>
                <c:pt idx="38" formatCode="General">
                  <c:v>1988.0</c:v>
                </c:pt>
                <c:pt idx="39" formatCode="General">
                  <c:v>1989.0</c:v>
                </c:pt>
                <c:pt idx="40" formatCode="General">
                  <c:v>1990.0</c:v>
                </c:pt>
                <c:pt idx="41" formatCode="General">
                  <c:v>1991.0</c:v>
                </c:pt>
                <c:pt idx="42" formatCode="General">
                  <c:v>1992.0</c:v>
                </c:pt>
                <c:pt idx="43" formatCode="General">
                  <c:v>1993.0</c:v>
                </c:pt>
                <c:pt idx="44" formatCode="General">
                  <c:v>1994.0</c:v>
                </c:pt>
                <c:pt idx="45" formatCode="General">
                  <c:v>1995.0</c:v>
                </c:pt>
                <c:pt idx="46" formatCode="General">
                  <c:v>1996.0</c:v>
                </c:pt>
                <c:pt idx="47" formatCode="General">
                  <c:v>1997.0</c:v>
                </c:pt>
                <c:pt idx="48" formatCode="General">
                  <c:v>1998.0</c:v>
                </c:pt>
                <c:pt idx="49" formatCode="General">
                  <c:v>1999.0</c:v>
                </c:pt>
                <c:pt idx="50" formatCode="General">
                  <c:v>2000.0</c:v>
                </c:pt>
                <c:pt idx="51" formatCode="General">
                  <c:v>2001.0</c:v>
                </c:pt>
                <c:pt idx="52" formatCode="General">
                  <c:v>2002.0</c:v>
                </c:pt>
                <c:pt idx="53" formatCode="General">
                  <c:v>2003.0</c:v>
                </c:pt>
                <c:pt idx="54" formatCode="General">
                  <c:v>2004.0</c:v>
                </c:pt>
                <c:pt idx="55" formatCode="General">
                  <c:v>2005.0</c:v>
                </c:pt>
                <c:pt idx="56" formatCode="General">
                  <c:v>2006.0</c:v>
                </c:pt>
                <c:pt idx="57" formatCode="General">
                  <c:v>2007.0</c:v>
                </c:pt>
                <c:pt idx="58" formatCode="General">
                  <c:v>2008.0</c:v>
                </c:pt>
                <c:pt idx="59" formatCode="General">
                  <c:v>2009.0</c:v>
                </c:pt>
                <c:pt idx="60" formatCode="General">
                  <c:v>2010.0</c:v>
                </c:pt>
                <c:pt idx="61" formatCode="General">
                  <c:v>2011.0</c:v>
                </c:pt>
                <c:pt idx="62" formatCode="General">
                  <c:v>2012.0</c:v>
                </c:pt>
                <c:pt idx="63" formatCode="General">
                  <c:v>2013.0</c:v>
                </c:pt>
                <c:pt idx="64" formatCode="General">
                  <c:v>2014.0</c:v>
                </c:pt>
                <c:pt idx="65" formatCode="General">
                  <c:v>2015.0</c:v>
                </c:pt>
              </c:numCache>
            </c:numRef>
          </c:cat>
          <c:val>
            <c:numRef>
              <c:f>'2. Constant (2014) US$m.'!$AE$6:$AE$71</c:f>
              <c:numCache>
                <c:formatCode>0</c:formatCode>
                <c:ptCount val="66"/>
                <c:pt idx="0">
                  <c:v>75517.8985630672</c:v>
                </c:pt>
                <c:pt idx="1">
                  <c:v>95509.84251099493</c:v>
                </c:pt>
                <c:pt idx="2">
                  <c:v>124600.2960510501</c:v>
                </c:pt>
                <c:pt idx="3">
                  <c:v>138337.2666773461</c:v>
                </c:pt>
                <c:pt idx="4">
                  <c:v>131206.3328083234</c:v>
                </c:pt>
                <c:pt idx="5">
                  <c:v>149118.2289825584</c:v>
                </c:pt>
                <c:pt idx="6">
                  <c:v>156426.2258326998</c:v>
                </c:pt>
                <c:pt idx="7">
                  <c:v>161904.8440299476</c:v>
                </c:pt>
                <c:pt idx="8">
                  <c:v>148668.4836978943</c:v>
                </c:pt>
                <c:pt idx="9">
                  <c:v>161140.6755023624</c:v>
                </c:pt>
                <c:pt idx="10">
                  <c:v>167295.8163550302</c:v>
                </c:pt>
                <c:pt idx="11">
                  <c:v>174172.0665016441</c:v>
                </c:pt>
                <c:pt idx="12">
                  <c:v>190375.049659581</c:v>
                </c:pt>
                <c:pt idx="13">
                  <c:v>197793.3251503884</c:v>
                </c:pt>
                <c:pt idx="14">
                  <c:v>200447.3838146269</c:v>
                </c:pt>
                <c:pt idx="15">
                  <c:v>200629.863223014</c:v>
                </c:pt>
                <c:pt idx="16">
                  <c:v>202263.2781165843</c:v>
                </c:pt>
                <c:pt idx="17">
                  <c:v>211170.4729012293</c:v>
                </c:pt>
                <c:pt idx="18">
                  <c:v>206111.2546994837</c:v>
                </c:pt>
                <c:pt idx="19">
                  <c:v>205564.3347540295</c:v>
                </c:pt>
                <c:pt idx="20">
                  <c:v>210793.5889104785</c:v>
                </c:pt>
                <c:pt idx="21">
                  <c:v>219755.6597023163</c:v>
                </c:pt>
                <c:pt idx="22">
                  <c:v>231424.3968406961</c:v>
                </c:pt>
                <c:pt idx="23">
                  <c:v>235800.6695568515</c:v>
                </c:pt>
                <c:pt idx="24">
                  <c:v>242492.4130094536</c:v>
                </c:pt>
                <c:pt idx="25">
                  <c:v>251842.6904953088</c:v>
                </c:pt>
                <c:pt idx="26">
                  <c:v>253633.3169850878</c:v>
                </c:pt>
                <c:pt idx="27">
                  <c:v>257660.8553661573</c:v>
                </c:pt>
                <c:pt idx="28">
                  <c:v>266657.2825741077</c:v>
                </c:pt>
                <c:pt idx="29">
                  <c:v>271608.4971159372</c:v>
                </c:pt>
                <c:pt idx="30">
                  <c:v>292426.4151716871</c:v>
                </c:pt>
                <c:pt idx="31">
                  <c:v>297655.3276441592</c:v>
                </c:pt>
                <c:pt idx="32">
                  <c:v>310017.6819025479</c:v>
                </c:pt>
                <c:pt idx="33">
                  <c:v>315759.8000702804</c:v>
                </c:pt>
                <c:pt idx="34">
                  <c:v>319239.401220012</c:v>
                </c:pt>
                <c:pt idx="35">
                  <c:v>321362.12027854</c:v>
                </c:pt>
                <c:pt idx="36">
                  <c:v>325973.0016064633</c:v>
                </c:pt>
                <c:pt idx="37">
                  <c:v>333333.5504311288</c:v>
                </c:pt>
                <c:pt idx="38">
                  <c:v>332052.854160728</c:v>
                </c:pt>
                <c:pt idx="39">
                  <c:v>334544.3480519112</c:v>
                </c:pt>
                <c:pt idx="40">
                  <c:v>338746.6551454659</c:v>
                </c:pt>
                <c:pt idx="41">
                  <c:v>332350.0850352129</c:v>
                </c:pt>
                <c:pt idx="42">
                  <c:v>320664.6462196303</c:v>
                </c:pt>
                <c:pt idx="43">
                  <c:v>309667.1312672051</c:v>
                </c:pt>
                <c:pt idx="44">
                  <c:v>302916.1726240963</c:v>
                </c:pt>
                <c:pt idx="45">
                  <c:v>291013.317022964</c:v>
                </c:pt>
                <c:pt idx="46">
                  <c:v>291673.1209791417</c:v>
                </c:pt>
                <c:pt idx="47">
                  <c:v>289794.8620063578</c:v>
                </c:pt>
                <c:pt idx="48">
                  <c:v>293005.2172661493</c:v>
                </c:pt>
                <c:pt idx="49">
                  <c:v>312451.743543917</c:v>
                </c:pt>
                <c:pt idx="50">
                  <c:v>314586.771106348</c:v>
                </c:pt>
                <c:pt idx="51">
                  <c:v>314101.575247054</c:v>
                </c:pt>
                <c:pt idx="52">
                  <c:v>321171.391633309</c:v>
                </c:pt>
                <c:pt idx="53">
                  <c:v>324670.7723276875</c:v>
                </c:pt>
                <c:pt idx="54">
                  <c:v>333577.159530858</c:v>
                </c:pt>
                <c:pt idx="55">
                  <c:v>331882.5743530938</c:v>
                </c:pt>
                <c:pt idx="56">
                  <c:v>334251.4041004078</c:v>
                </c:pt>
                <c:pt idx="57">
                  <c:v>338880.0241973524</c:v>
                </c:pt>
                <c:pt idx="58">
                  <c:v>345691.6710600661</c:v>
                </c:pt>
                <c:pt idx="59">
                  <c:v>354830.1975289248</c:v>
                </c:pt>
                <c:pt idx="60">
                  <c:v>343450.8110896518</c:v>
                </c:pt>
                <c:pt idx="61">
                  <c:v>332813.1636367778</c:v>
                </c:pt>
                <c:pt idx="62">
                  <c:v>324988.7565504863</c:v>
                </c:pt>
                <c:pt idx="63">
                  <c:v>313061.9237937302</c:v>
                </c:pt>
                <c:pt idx="64">
                  <c:v>310893.9297628547</c:v>
                </c:pt>
                <c:pt idx="65">
                  <c:v>309440.6909280104</c:v>
                </c:pt>
              </c:numCache>
            </c:numRef>
          </c:val>
          <c:smooth val="0"/>
        </c:ser>
        <c:dLbls>
          <c:showLegendKey val="0"/>
          <c:showVal val="0"/>
          <c:showCatName val="0"/>
          <c:showSerName val="0"/>
          <c:showPercent val="0"/>
          <c:showBubbleSize val="0"/>
        </c:dLbls>
        <c:marker val="1"/>
        <c:smooth val="0"/>
        <c:axId val="-2098480776"/>
        <c:axId val="-2098477832"/>
      </c:lineChart>
      <c:catAx>
        <c:axId val="-2098480776"/>
        <c:scaling>
          <c:orientation val="minMax"/>
        </c:scaling>
        <c:delete val="0"/>
        <c:axPos val="b"/>
        <c:numFmt formatCode="0" sourceLinked="1"/>
        <c:majorTickMark val="out"/>
        <c:minorTickMark val="none"/>
        <c:tickLblPos val="nextTo"/>
        <c:crossAx val="-2098477832"/>
        <c:crosses val="autoZero"/>
        <c:auto val="1"/>
        <c:lblAlgn val="ctr"/>
        <c:lblOffset val="100"/>
        <c:noMultiLvlLbl val="0"/>
      </c:catAx>
      <c:valAx>
        <c:axId val="-2098477832"/>
        <c:scaling>
          <c:orientation val="minMax"/>
        </c:scaling>
        <c:delete val="0"/>
        <c:axPos val="l"/>
        <c:majorGridlines/>
        <c:title>
          <c:tx>
            <c:rich>
              <a:bodyPr rot="-5400000" vert="horz"/>
              <a:lstStyle/>
              <a:p>
                <a:pPr>
                  <a:defRPr/>
                </a:pPr>
                <a:r>
                  <a:rPr lang="en-US"/>
                  <a:t>Constant (2014) US$m.</a:t>
                </a:r>
              </a:p>
            </c:rich>
          </c:tx>
          <c:layout/>
          <c:overlay val="0"/>
        </c:title>
        <c:numFmt formatCode="0" sourceLinked="1"/>
        <c:majorTickMark val="out"/>
        <c:minorTickMark val="none"/>
        <c:tickLblPos val="nextTo"/>
        <c:crossAx val="-2098480776"/>
        <c:crosses val="autoZero"/>
        <c:crossBetween val="between"/>
      </c:valAx>
    </c:plotArea>
    <c:legend>
      <c:legendPos val="r"/>
      <c:layout/>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ea typeface="Calibri"/>
                <a:cs typeface="Calibri"/>
              </a:rPr>
              <a:t>Military spending of non-US NATO members that were members in 1955</a:t>
            </a:r>
          </a:p>
        </c:rich>
      </c:tx>
      <c:layout/>
      <c:overlay val="0"/>
    </c:title>
    <c:autoTitleDeleted val="0"/>
    <c:plotArea>
      <c:layout/>
      <c:lineChart>
        <c:grouping val="standard"/>
        <c:varyColors val="0"/>
        <c:ser>
          <c:idx val="0"/>
          <c:order val="0"/>
          <c:marker>
            <c:spPr>
              <a:solidFill>
                <a:schemeClr val="accent1"/>
              </a:solidFill>
            </c:spPr>
          </c:marker>
          <c:dPt>
            <c:idx val="3"/>
            <c:bubble3D val="0"/>
            <c:spPr/>
          </c:dPt>
          <c:dPt>
            <c:idx val="19"/>
            <c:bubble3D val="0"/>
            <c:spPr/>
          </c:dPt>
          <c:dPt>
            <c:idx val="20"/>
            <c:bubble3D val="0"/>
            <c:spPr/>
          </c:dPt>
          <c:dPt>
            <c:idx val="25"/>
            <c:bubble3D val="0"/>
            <c:spPr/>
          </c:dPt>
          <c:dPt>
            <c:idx val="26"/>
            <c:bubble3D val="0"/>
            <c:spPr/>
          </c:dPt>
          <c:dPt>
            <c:idx val="27"/>
            <c:bubble3D val="0"/>
            <c:spPr/>
          </c:dPt>
          <c:dPt>
            <c:idx val="38"/>
            <c:bubble3D val="0"/>
            <c:spPr/>
          </c:dPt>
          <c:dPt>
            <c:idx val="48"/>
            <c:bubble3D val="0"/>
            <c:spPr/>
          </c:dPt>
          <c:dPt>
            <c:idx val="53"/>
            <c:bubble3D val="0"/>
            <c:spPr/>
          </c:dPt>
          <c:dPt>
            <c:idx val="54"/>
            <c:bubble3D val="0"/>
            <c:spPr/>
          </c:dPt>
          <c:cat>
            <c:numRef>
              <c:f>'2. Constant (2014) US$m.'!$B$11:$B$71</c:f>
              <c:numCache>
                <c:formatCode>0</c:formatCode>
                <c:ptCount val="61"/>
                <c:pt idx="0">
                  <c:v>1955.0</c:v>
                </c:pt>
                <c:pt idx="1">
                  <c:v>1956.0</c:v>
                </c:pt>
                <c:pt idx="2">
                  <c:v>1957.0</c:v>
                </c:pt>
                <c:pt idx="3">
                  <c:v>1958.0</c:v>
                </c:pt>
                <c:pt idx="4">
                  <c:v>1959.0</c:v>
                </c:pt>
                <c:pt idx="5">
                  <c:v>1960.0</c:v>
                </c:pt>
                <c:pt idx="6">
                  <c:v>1961.0</c:v>
                </c:pt>
                <c:pt idx="7">
                  <c:v>1962.0</c:v>
                </c:pt>
                <c:pt idx="8">
                  <c:v>1963.0</c:v>
                </c:pt>
                <c:pt idx="9">
                  <c:v>1964.0</c:v>
                </c:pt>
                <c:pt idx="10">
                  <c:v>1965.0</c:v>
                </c:pt>
                <c:pt idx="11">
                  <c:v>1966.0</c:v>
                </c:pt>
                <c:pt idx="12">
                  <c:v>1967.0</c:v>
                </c:pt>
                <c:pt idx="13">
                  <c:v>1968.0</c:v>
                </c:pt>
                <c:pt idx="14">
                  <c:v>1969.0</c:v>
                </c:pt>
                <c:pt idx="15">
                  <c:v>1970.0</c:v>
                </c:pt>
                <c:pt idx="16">
                  <c:v>1971.0</c:v>
                </c:pt>
                <c:pt idx="17">
                  <c:v>1972.0</c:v>
                </c:pt>
                <c:pt idx="18">
                  <c:v>1973.0</c:v>
                </c:pt>
                <c:pt idx="19">
                  <c:v>1974.0</c:v>
                </c:pt>
                <c:pt idx="20">
                  <c:v>1975.0</c:v>
                </c:pt>
                <c:pt idx="21">
                  <c:v>1976.0</c:v>
                </c:pt>
                <c:pt idx="22">
                  <c:v>1977.0</c:v>
                </c:pt>
                <c:pt idx="23">
                  <c:v>1978.0</c:v>
                </c:pt>
                <c:pt idx="24">
                  <c:v>1979.0</c:v>
                </c:pt>
                <c:pt idx="25">
                  <c:v>1980.0</c:v>
                </c:pt>
                <c:pt idx="26">
                  <c:v>1981.0</c:v>
                </c:pt>
                <c:pt idx="27">
                  <c:v>1982.0</c:v>
                </c:pt>
                <c:pt idx="28">
                  <c:v>1983.0</c:v>
                </c:pt>
                <c:pt idx="29">
                  <c:v>1984.0</c:v>
                </c:pt>
                <c:pt idx="30">
                  <c:v>1985.0</c:v>
                </c:pt>
                <c:pt idx="31">
                  <c:v>1986.0</c:v>
                </c:pt>
                <c:pt idx="32">
                  <c:v>1987.0</c:v>
                </c:pt>
                <c:pt idx="33" formatCode="General">
                  <c:v>1988.0</c:v>
                </c:pt>
                <c:pt idx="34" formatCode="General">
                  <c:v>1989.0</c:v>
                </c:pt>
                <c:pt idx="35" formatCode="General">
                  <c:v>1990.0</c:v>
                </c:pt>
                <c:pt idx="36" formatCode="General">
                  <c:v>1991.0</c:v>
                </c:pt>
                <c:pt idx="37" formatCode="General">
                  <c:v>1992.0</c:v>
                </c:pt>
                <c:pt idx="38" formatCode="General">
                  <c:v>1993.0</c:v>
                </c:pt>
                <c:pt idx="39" formatCode="General">
                  <c:v>1994.0</c:v>
                </c:pt>
                <c:pt idx="40" formatCode="General">
                  <c:v>1995.0</c:v>
                </c:pt>
                <c:pt idx="41" formatCode="General">
                  <c:v>1996.0</c:v>
                </c:pt>
                <c:pt idx="42" formatCode="General">
                  <c:v>1997.0</c:v>
                </c:pt>
                <c:pt idx="43" formatCode="General">
                  <c:v>1998.0</c:v>
                </c:pt>
                <c:pt idx="44" formatCode="General">
                  <c:v>1999.0</c:v>
                </c:pt>
                <c:pt idx="45" formatCode="General">
                  <c:v>2000.0</c:v>
                </c:pt>
                <c:pt idx="46" formatCode="General">
                  <c:v>2001.0</c:v>
                </c:pt>
                <c:pt idx="47" formatCode="General">
                  <c:v>2002.0</c:v>
                </c:pt>
                <c:pt idx="48" formatCode="General">
                  <c:v>2003.0</c:v>
                </c:pt>
                <c:pt idx="49" formatCode="General">
                  <c:v>2004.0</c:v>
                </c:pt>
                <c:pt idx="50" formatCode="General">
                  <c:v>2005.0</c:v>
                </c:pt>
                <c:pt idx="51" formatCode="General">
                  <c:v>2006.0</c:v>
                </c:pt>
                <c:pt idx="52" formatCode="General">
                  <c:v>2007.0</c:v>
                </c:pt>
                <c:pt idx="53" formatCode="General">
                  <c:v>2008.0</c:v>
                </c:pt>
                <c:pt idx="54" formatCode="General">
                  <c:v>2009.0</c:v>
                </c:pt>
                <c:pt idx="55" formatCode="General">
                  <c:v>2010.0</c:v>
                </c:pt>
                <c:pt idx="56" formatCode="General">
                  <c:v>2011.0</c:v>
                </c:pt>
                <c:pt idx="57" formatCode="General">
                  <c:v>2012.0</c:v>
                </c:pt>
                <c:pt idx="58" formatCode="General">
                  <c:v>2013.0</c:v>
                </c:pt>
                <c:pt idx="59" formatCode="General">
                  <c:v>2014.0</c:v>
                </c:pt>
                <c:pt idx="60" formatCode="General">
                  <c:v>2015.0</c:v>
                </c:pt>
              </c:numCache>
            </c:numRef>
          </c:cat>
          <c:val>
            <c:numRef>
              <c:f>'2. Constant (2014) US$m.'!$AJ$11:$AJ$71</c:f>
              <c:numCache>
                <c:formatCode>0</c:formatCode>
                <c:ptCount val="61"/>
                <c:pt idx="0">
                  <c:v>149118.2289825584</c:v>
                </c:pt>
                <c:pt idx="1">
                  <c:v>156426.2258326998</c:v>
                </c:pt>
                <c:pt idx="2">
                  <c:v>161904.8440299476</c:v>
                </c:pt>
                <c:pt idx="3">
                  <c:v>148668.4836978943</c:v>
                </c:pt>
                <c:pt idx="4">
                  <c:v>161140.6755023624</c:v>
                </c:pt>
                <c:pt idx="5">
                  <c:v>167295.8163550302</c:v>
                </c:pt>
                <c:pt idx="6">
                  <c:v>174172.0665016441</c:v>
                </c:pt>
                <c:pt idx="7">
                  <c:v>190375.049659581</c:v>
                </c:pt>
                <c:pt idx="8">
                  <c:v>197793.3251503884</c:v>
                </c:pt>
                <c:pt idx="9">
                  <c:v>200447.3838146269</c:v>
                </c:pt>
                <c:pt idx="10">
                  <c:v>200629.863223014</c:v>
                </c:pt>
                <c:pt idx="11">
                  <c:v>202263.2781165843</c:v>
                </c:pt>
                <c:pt idx="12">
                  <c:v>211170.4729012293</c:v>
                </c:pt>
                <c:pt idx="13">
                  <c:v>206111.2546994837</c:v>
                </c:pt>
                <c:pt idx="14">
                  <c:v>205564.3347540295</c:v>
                </c:pt>
                <c:pt idx="15">
                  <c:v>210793.5889104785</c:v>
                </c:pt>
                <c:pt idx="16">
                  <c:v>219755.6597023163</c:v>
                </c:pt>
                <c:pt idx="17">
                  <c:v>231424.3968406961</c:v>
                </c:pt>
                <c:pt idx="18">
                  <c:v>235800.6695568515</c:v>
                </c:pt>
                <c:pt idx="19">
                  <c:v>242492.4130094536</c:v>
                </c:pt>
                <c:pt idx="20">
                  <c:v>251842.6904953088</c:v>
                </c:pt>
                <c:pt idx="21">
                  <c:v>253633.3169850878</c:v>
                </c:pt>
                <c:pt idx="22">
                  <c:v>257660.8553661573</c:v>
                </c:pt>
                <c:pt idx="23">
                  <c:v>266657.2825741077</c:v>
                </c:pt>
                <c:pt idx="24">
                  <c:v>271608.4971159372</c:v>
                </c:pt>
                <c:pt idx="25">
                  <c:v>276596.4950785267</c:v>
                </c:pt>
                <c:pt idx="26">
                  <c:v>281576.9875162278</c:v>
                </c:pt>
                <c:pt idx="27">
                  <c:v>293366.8089332564</c:v>
                </c:pt>
                <c:pt idx="28">
                  <c:v>297105.1109289436</c:v>
                </c:pt>
                <c:pt idx="29">
                  <c:v>300130.1270888626</c:v>
                </c:pt>
                <c:pt idx="30">
                  <c:v>301923.3689508388</c:v>
                </c:pt>
                <c:pt idx="31">
                  <c:v>307800.2033619795</c:v>
                </c:pt>
                <c:pt idx="32">
                  <c:v>314101.5028344105</c:v>
                </c:pt>
                <c:pt idx="33">
                  <c:v>312608.8759484475</c:v>
                </c:pt>
                <c:pt idx="34">
                  <c:v>315204.5946564267</c:v>
                </c:pt>
                <c:pt idx="35">
                  <c:v>319129.130776771</c:v>
                </c:pt>
                <c:pt idx="36">
                  <c:v>313496.272872805</c:v>
                </c:pt>
                <c:pt idx="37">
                  <c:v>302272.3583767351</c:v>
                </c:pt>
                <c:pt idx="38">
                  <c:v>291745.6979499263</c:v>
                </c:pt>
                <c:pt idx="39">
                  <c:v>284809.786124515</c:v>
                </c:pt>
                <c:pt idx="40">
                  <c:v>272763.2075599953</c:v>
                </c:pt>
                <c:pt idx="41">
                  <c:v>273999.2519546096</c:v>
                </c:pt>
                <c:pt idx="42">
                  <c:v>272293.4493848564</c:v>
                </c:pt>
                <c:pt idx="43">
                  <c:v>274638.0594882074</c:v>
                </c:pt>
                <c:pt idx="44">
                  <c:v>281440.3755090575</c:v>
                </c:pt>
                <c:pt idx="45">
                  <c:v>282841.509583586</c:v>
                </c:pt>
                <c:pt idx="46">
                  <c:v>282347.3207735835</c:v>
                </c:pt>
                <c:pt idx="47">
                  <c:v>290448.838349628</c:v>
                </c:pt>
                <c:pt idx="48">
                  <c:v>292983.2308074263</c:v>
                </c:pt>
                <c:pt idx="49">
                  <c:v>294329.6693074914</c:v>
                </c:pt>
                <c:pt idx="50">
                  <c:v>291146.2435883887</c:v>
                </c:pt>
                <c:pt idx="51">
                  <c:v>292418.881611187</c:v>
                </c:pt>
                <c:pt idx="52">
                  <c:v>295009.0572356989</c:v>
                </c:pt>
                <c:pt idx="53">
                  <c:v>303236.9891474163</c:v>
                </c:pt>
                <c:pt idx="54">
                  <c:v>312534.3958170915</c:v>
                </c:pt>
                <c:pt idx="55">
                  <c:v>301776.5315905533</c:v>
                </c:pt>
                <c:pt idx="56">
                  <c:v>293223.217031904</c:v>
                </c:pt>
                <c:pt idx="57">
                  <c:v>285510.8313753679</c:v>
                </c:pt>
                <c:pt idx="58">
                  <c:v>276282.4301960373</c:v>
                </c:pt>
                <c:pt idx="59">
                  <c:v>272931.1537884675</c:v>
                </c:pt>
                <c:pt idx="60">
                  <c:v>268642.6305461924</c:v>
                </c:pt>
              </c:numCache>
            </c:numRef>
          </c:val>
          <c:smooth val="0"/>
        </c:ser>
        <c:dLbls>
          <c:showLegendKey val="0"/>
          <c:showVal val="0"/>
          <c:showCatName val="0"/>
          <c:showSerName val="0"/>
          <c:showPercent val="0"/>
          <c:showBubbleSize val="0"/>
        </c:dLbls>
        <c:marker val="1"/>
        <c:smooth val="0"/>
        <c:axId val="2092962728"/>
        <c:axId val="2092965640"/>
      </c:lineChart>
      <c:catAx>
        <c:axId val="2092962728"/>
        <c:scaling>
          <c:orientation val="minMax"/>
        </c:scaling>
        <c:delete val="0"/>
        <c:axPos val="b"/>
        <c:numFmt formatCode="0" sourceLinked="1"/>
        <c:majorTickMark val="out"/>
        <c:minorTickMark val="none"/>
        <c:tickLblPos val="nextTo"/>
        <c:crossAx val="2092965640"/>
        <c:crosses val="autoZero"/>
        <c:auto val="1"/>
        <c:lblAlgn val="ctr"/>
        <c:lblOffset val="100"/>
        <c:noMultiLvlLbl val="0"/>
      </c:catAx>
      <c:valAx>
        <c:axId val="2092965640"/>
        <c:scaling>
          <c:orientation val="minMax"/>
        </c:scaling>
        <c:delete val="0"/>
        <c:axPos val="l"/>
        <c:majorGridlines/>
        <c:title>
          <c:tx>
            <c:rich>
              <a:bodyPr rot="-5400000" vert="horz"/>
              <a:lstStyle/>
              <a:p>
                <a:pPr>
                  <a:defRPr/>
                </a:pPr>
                <a:r>
                  <a:rPr lang="en-US"/>
                  <a:t>Constant (2014) US$m.</a:t>
                </a:r>
              </a:p>
            </c:rich>
          </c:tx>
          <c:layout/>
          <c:overlay val="0"/>
        </c:title>
        <c:numFmt formatCode="0" sourceLinked="1"/>
        <c:majorTickMark val="out"/>
        <c:minorTickMark val="none"/>
        <c:tickLblPos val="nextTo"/>
        <c:crossAx val="2092962728"/>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sheetViews>
    <sheetView zoomScale="127" workbookViewId="0"/>
  </sheetViews>
  <pageMargins left="0.75" right="0.75" top="1" bottom="1" header="0.5" footer="0.5"/>
  <drawing r:id="rId1"/>
</chartsheet>
</file>

<file path=xl/chartsheets/sheet2.xml><?xml version="1.0" encoding="utf-8"?>
<chartsheet xmlns="http://schemas.openxmlformats.org/spreadsheetml/2006/main" xmlns:r="http://schemas.openxmlformats.org/officeDocument/2006/relationships">
  <sheetPr/>
  <sheetViews>
    <sheetView zoomScale="123" workbookViewId="0"/>
  </sheetViews>
  <pageMargins left="0.75" right="0.75" top="1" bottom="1" header="0.5" footer="0.5"/>
  <drawing r:id="rId1"/>
</chartsheet>
</file>

<file path=xl/chartsheets/sheet3.xml><?xml version="1.0" encoding="utf-8"?>
<chartsheet xmlns="http://schemas.openxmlformats.org/spreadsheetml/2006/main" xmlns:r="http://schemas.openxmlformats.org/officeDocument/2006/relationships">
  <sheetPr/>
  <sheetViews>
    <sheetView zoomScale="127" workbookViewId="0"/>
  </sheetViews>
  <pageMargins left="0.75" right="0.75" top="1" bottom="1" header="0.5" footer="0.5"/>
  <drawing r:id="rId1"/>
</chartsheet>
</file>

<file path=xl/chartsheets/sheet4.xml><?xml version="1.0" encoding="utf-8"?>
<chartsheet xmlns="http://schemas.openxmlformats.org/spreadsheetml/2006/main" xmlns:r="http://schemas.openxmlformats.org/officeDocument/2006/relationships">
  <sheetPr/>
  <sheetViews>
    <sheetView zoomScale="127" workbookViewId="0"/>
  </sheetViews>
  <pageMargins left="0.75" right="0.75" top="1" bottom="1" header="0.5" footer="0.5"/>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10000" cy="56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10081" cy="561691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0000" cy="56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10000" cy="562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tabSelected="1" workbookViewId="0">
      <pane xSplit="1" ySplit="7" topLeftCell="B8" activePane="bottomRight" state="frozen"/>
      <selection pane="topRight" activeCell="B1" sqref="B1"/>
      <selection pane="bottomLeft" activeCell="A6" sqref="A6"/>
      <selection pane="bottomRight" activeCell="B1" sqref="B1:L1"/>
    </sheetView>
  </sheetViews>
  <sheetFormatPr baseColWidth="10" defaultRowHeight="13" x14ac:dyDescent="0"/>
  <cols>
    <col min="2" max="2" width="10.7109375" customWidth="1"/>
    <col min="4" max="4" width="10.42578125" customWidth="1"/>
    <col min="5" max="5" width="13.42578125" bestFit="1" customWidth="1"/>
    <col min="6" max="6" width="10.28515625" customWidth="1"/>
    <col min="12" max="12" width="15.28515625" customWidth="1"/>
  </cols>
  <sheetData>
    <row r="1" spans="1:28" ht="57" customHeight="1">
      <c r="B1" s="36" t="s">
        <v>50</v>
      </c>
      <c r="C1" s="37"/>
      <c r="D1" s="37"/>
      <c r="E1" s="37"/>
      <c r="F1" s="37"/>
      <c r="G1" s="37"/>
      <c r="H1" s="37"/>
      <c r="I1" s="37"/>
      <c r="J1" s="37"/>
      <c r="K1" s="37"/>
      <c r="L1" s="37"/>
    </row>
    <row r="2" spans="1:28">
      <c r="B2" s="1" t="s">
        <v>51</v>
      </c>
    </row>
    <row r="3" spans="1:28">
      <c r="B3" s="1" t="s">
        <v>48</v>
      </c>
    </row>
    <row r="4" spans="1:28">
      <c r="B4" s="1" t="s">
        <v>24</v>
      </c>
    </row>
    <row r="5" spans="1:28">
      <c r="B5" s="1" t="s">
        <v>22</v>
      </c>
    </row>
    <row r="6" spans="1:28" s="1" customFormat="1">
      <c r="A6" s="1" t="s">
        <v>26</v>
      </c>
      <c r="B6" s="1" t="s">
        <v>27</v>
      </c>
      <c r="C6" s="1" t="s">
        <v>28</v>
      </c>
      <c r="D6" s="1" t="s">
        <v>45</v>
      </c>
      <c r="E6" s="1" t="s">
        <v>29</v>
      </c>
      <c r="F6" s="1" t="s">
        <v>3</v>
      </c>
      <c r="G6" s="1" t="s">
        <v>6</v>
      </c>
      <c r="H6" s="1" t="s">
        <v>7</v>
      </c>
      <c r="I6" s="1" t="s">
        <v>31</v>
      </c>
      <c r="J6" s="1" t="s">
        <v>0</v>
      </c>
      <c r="K6" s="1" t="s">
        <v>1</v>
      </c>
      <c r="L6" s="1" t="s">
        <v>34</v>
      </c>
      <c r="M6" s="1" t="s">
        <v>56</v>
      </c>
      <c r="N6" s="1" t="s">
        <v>35</v>
      </c>
      <c r="O6" s="1" t="s">
        <v>57</v>
      </c>
      <c r="P6" s="1" t="s">
        <v>63</v>
      </c>
      <c r="Q6" s="1" t="s">
        <v>64</v>
      </c>
      <c r="R6" s="1" t="s">
        <v>65</v>
      </c>
      <c r="S6" s="1" t="s">
        <v>39</v>
      </c>
      <c r="T6" s="1" t="s">
        <v>40</v>
      </c>
      <c r="U6" s="1" t="s">
        <v>66</v>
      </c>
      <c r="V6" s="1" t="s">
        <v>43</v>
      </c>
      <c r="W6" s="1" t="s">
        <v>2</v>
      </c>
      <c r="X6" s="1" t="s">
        <v>8</v>
      </c>
      <c r="Y6" s="1" t="s">
        <v>9</v>
      </c>
      <c r="Z6" s="1" t="s">
        <v>67</v>
      </c>
      <c r="AA6" s="1" t="s">
        <v>10</v>
      </c>
      <c r="AB6" s="1" t="s">
        <v>68</v>
      </c>
    </row>
    <row r="7" spans="1:28">
      <c r="A7" t="s">
        <v>18</v>
      </c>
      <c r="B7" t="s">
        <v>19</v>
      </c>
      <c r="C7" t="s">
        <v>20</v>
      </c>
      <c r="D7" t="s">
        <v>21</v>
      </c>
      <c r="E7" t="s">
        <v>23</v>
      </c>
      <c r="F7" t="s">
        <v>25</v>
      </c>
      <c r="G7" t="s">
        <v>30</v>
      </c>
      <c r="H7" t="s">
        <v>32</v>
      </c>
      <c r="I7" t="s">
        <v>42</v>
      </c>
      <c r="J7" t="s">
        <v>33</v>
      </c>
      <c r="K7" t="s">
        <v>33</v>
      </c>
      <c r="L7" t="s">
        <v>33</v>
      </c>
      <c r="M7" t="s">
        <v>33</v>
      </c>
      <c r="N7" t="s">
        <v>36</v>
      </c>
      <c r="O7" t="s">
        <v>33</v>
      </c>
      <c r="P7" t="s">
        <v>37</v>
      </c>
      <c r="Q7" t="s">
        <v>38</v>
      </c>
      <c r="R7" t="s">
        <v>33</v>
      </c>
      <c r="S7" t="s">
        <v>33</v>
      </c>
      <c r="T7" t="s">
        <v>42</v>
      </c>
      <c r="U7" t="s">
        <v>41</v>
      </c>
      <c r="V7" t="s">
        <v>33</v>
      </c>
      <c r="W7" t="s">
        <v>44</v>
      </c>
      <c r="X7" t="s">
        <v>33</v>
      </c>
      <c r="Y7" t="s">
        <v>33</v>
      </c>
      <c r="Z7" t="s">
        <v>33</v>
      </c>
      <c r="AA7" t="s">
        <v>11</v>
      </c>
      <c r="AB7" t="s">
        <v>12</v>
      </c>
    </row>
    <row r="8" spans="1:28">
      <c r="A8">
        <v>1949</v>
      </c>
      <c r="B8" s="2">
        <v>372</v>
      </c>
      <c r="C8" s="2">
        <v>13503</v>
      </c>
      <c r="D8" s="2"/>
      <c r="E8" s="8">
        <v>205.08</v>
      </c>
      <c r="F8" t="s">
        <v>16</v>
      </c>
      <c r="I8">
        <v>360</v>
      </c>
      <c r="K8" s="4">
        <v>729.8</v>
      </c>
      <c r="L8" t="s">
        <v>16</v>
      </c>
      <c r="M8" s="9">
        <v>4.7839999999999998</v>
      </c>
      <c r="N8" t="s">
        <v>16</v>
      </c>
      <c r="O8" s="4">
        <v>155.5</v>
      </c>
      <c r="R8" s="9">
        <v>2.7759999999999998</v>
      </c>
      <c r="S8" s="4">
        <v>308.60000000000002</v>
      </c>
      <c r="T8">
        <v>370</v>
      </c>
      <c r="U8" t="s">
        <v>16</v>
      </c>
      <c r="V8" s="9">
        <v>7.0780000000000003</v>
      </c>
      <c r="W8" t="s">
        <v>16</v>
      </c>
      <c r="Z8" s="3">
        <v>34.219605721841567</v>
      </c>
      <c r="AA8">
        <v>5.5599999999999996E-4</v>
      </c>
      <c r="AB8" s="4">
        <v>779</v>
      </c>
    </row>
    <row r="9" spans="1:28">
      <c r="A9">
        <v>1950</v>
      </c>
      <c r="B9">
        <v>495</v>
      </c>
      <c r="C9">
        <v>14307</v>
      </c>
      <c r="E9" s="4">
        <v>204.7</v>
      </c>
      <c r="F9" t="s">
        <v>16</v>
      </c>
      <c r="I9">
        <v>359</v>
      </c>
      <c r="K9" s="4">
        <v>852.3</v>
      </c>
      <c r="L9" t="s">
        <v>16</v>
      </c>
      <c r="M9" s="9">
        <v>5.7839999999999998</v>
      </c>
      <c r="N9" t="s">
        <v>16</v>
      </c>
      <c r="O9" s="4">
        <v>182.3</v>
      </c>
      <c r="R9" s="9">
        <v>4.2140000000000004</v>
      </c>
      <c r="S9" s="4">
        <v>408.9</v>
      </c>
      <c r="T9">
        <v>357</v>
      </c>
      <c r="U9" t="s">
        <v>16</v>
      </c>
      <c r="V9" s="9">
        <v>7.5620000000000003</v>
      </c>
      <c r="W9" s="31">
        <v>0.42530000000000001</v>
      </c>
      <c r="Z9" s="3">
        <v>35.559760788556318</v>
      </c>
      <c r="AA9">
        <v>5.9900000000000003E-4</v>
      </c>
      <c r="AB9" s="4">
        <v>849</v>
      </c>
    </row>
    <row r="10" spans="1:28">
      <c r="A10">
        <v>1951</v>
      </c>
      <c r="B10">
        <v>1220</v>
      </c>
      <c r="C10">
        <v>33059</v>
      </c>
      <c r="E10" s="4">
        <v>331.86</v>
      </c>
      <c r="F10" t="s">
        <v>16</v>
      </c>
      <c r="I10">
        <v>475</v>
      </c>
      <c r="K10" s="4">
        <v>1343</v>
      </c>
      <c r="L10" t="s">
        <v>16</v>
      </c>
      <c r="M10" s="9">
        <v>7.6740000000000004</v>
      </c>
      <c r="N10" t="s">
        <v>16</v>
      </c>
      <c r="O10" s="4">
        <v>236.02</v>
      </c>
      <c r="R10" s="9">
        <v>6.5439999999999996</v>
      </c>
      <c r="S10" s="4">
        <v>481.00700000000001</v>
      </c>
      <c r="T10">
        <v>572</v>
      </c>
      <c r="U10" s="7">
        <v>0.38</v>
      </c>
      <c r="V10" s="9">
        <v>7.7460000000000004</v>
      </c>
      <c r="W10" s="31">
        <v>0.57189999999999996</v>
      </c>
      <c r="Z10" s="3">
        <v>36.824516167808632</v>
      </c>
      <c r="AA10">
        <v>6.5200000000000002E-4</v>
      </c>
      <c r="AB10" s="4">
        <v>1149</v>
      </c>
    </row>
    <row r="11" spans="1:28">
      <c r="A11">
        <v>1952</v>
      </c>
      <c r="B11">
        <v>1875</v>
      </c>
      <c r="C11">
        <v>47598</v>
      </c>
      <c r="E11" s="4">
        <v>494.92</v>
      </c>
      <c r="F11" t="s">
        <v>16</v>
      </c>
      <c r="I11">
        <v>676</v>
      </c>
      <c r="K11" s="4">
        <v>1910</v>
      </c>
      <c r="L11" t="s">
        <v>16</v>
      </c>
      <c r="M11" s="9">
        <v>7.7919999999999998</v>
      </c>
      <c r="N11" t="s">
        <v>16</v>
      </c>
      <c r="O11" s="4">
        <v>269.07</v>
      </c>
      <c r="R11" s="3">
        <v>10.808</v>
      </c>
      <c r="S11" s="4">
        <v>568.6</v>
      </c>
      <c r="T11">
        <v>831</v>
      </c>
      <c r="U11" s="7">
        <v>0.61</v>
      </c>
      <c r="V11" s="9">
        <v>8.4350000000000005</v>
      </c>
      <c r="W11" s="31">
        <v>0.67279999999999995</v>
      </c>
      <c r="Z11" s="3">
        <v>45.746592138478178</v>
      </c>
      <c r="AA11">
        <v>7.2499999999999995E-4</v>
      </c>
      <c r="AB11" s="4">
        <v>1561</v>
      </c>
    </row>
    <row r="12" spans="1:28">
      <c r="A12">
        <v>1953</v>
      </c>
      <c r="B12">
        <v>1970</v>
      </c>
      <c r="C12">
        <v>49377</v>
      </c>
      <c r="E12" s="4">
        <v>491.20100000000002</v>
      </c>
      <c r="F12" t="s">
        <v>16</v>
      </c>
      <c r="I12">
        <v>889</v>
      </c>
      <c r="K12" s="4">
        <v>2086</v>
      </c>
      <c r="L12">
        <v>3167</v>
      </c>
      <c r="M12" s="9">
        <v>8.1203000000000003</v>
      </c>
      <c r="N12" t="s">
        <v>16</v>
      </c>
      <c r="O12" s="4">
        <v>247.9</v>
      </c>
      <c r="R12" s="3">
        <v>12.097</v>
      </c>
      <c r="S12" s="4">
        <v>603.5</v>
      </c>
      <c r="T12">
        <v>1067</v>
      </c>
      <c r="U12" s="7">
        <v>0.91</v>
      </c>
      <c r="V12" s="9">
        <v>9.8510000000000009</v>
      </c>
      <c r="W12" s="31">
        <v>0.69130000000000003</v>
      </c>
      <c r="Z12" s="3">
        <v>45.582041110710428</v>
      </c>
      <c r="AA12">
        <v>8.2700000000000004E-4</v>
      </c>
      <c r="AB12" s="4">
        <v>1681</v>
      </c>
    </row>
    <row r="13" spans="1:28">
      <c r="A13">
        <v>1954</v>
      </c>
      <c r="B13">
        <v>1771</v>
      </c>
      <c r="C13">
        <v>42786</v>
      </c>
      <c r="E13" s="4">
        <v>513.30999999999995</v>
      </c>
      <c r="F13" t="s">
        <v>16</v>
      </c>
      <c r="I13">
        <v>885</v>
      </c>
      <c r="K13" s="4">
        <v>1785.18</v>
      </c>
      <c r="L13">
        <v>3214</v>
      </c>
      <c r="M13" s="3">
        <v>10.06</v>
      </c>
      <c r="N13" s="20">
        <v>7.4</v>
      </c>
      <c r="O13" s="4">
        <v>280.39999999999998</v>
      </c>
      <c r="R13" s="3">
        <v>14.006</v>
      </c>
      <c r="S13" s="4">
        <v>718.3</v>
      </c>
      <c r="T13">
        <v>1141</v>
      </c>
      <c r="U13" s="7">
        <v>0.99</v>
      </c>
      <c r="V13" s="3">
        <v>10.47</v>
      </c>
      <c r="W13" s="31">
        <v>0.48699999999999999</v>
      </c>
      <c r="Z13" s="3">
        <v>46.371973794927278</v>
      </c>
      <c r="AA13">
        <v>9.3400000000000004E-4</v>
      </c>
      <c r="AB13" s="4">
        <v>1569</v>
      </c>
    </row>
    <row r="14" spans="1:28">
      <c r="A14">
        <v>1955</v>
      </c>
      <c r="B14">
        <v>1819</v>
      </c>
      <c r="C14">
        <v>40371</v>
      </c>
      <c r="E14" s="4">
        <v>423.08</v>
      </c>
      <c r="F14" t="s">
        <v>16</v>
      </c>
      <c r="I14">
        <v>920</v>
      </c>
      <c r="K14" s="4">
        <v>1679.99</v>
      </c>
      <c r="L14">
        <v>3775</v>
      </c>
      <c r="M14" s="3">
        <v>10.82</v>
      </c>
      <c r="N14" s="20">
        <v>7.74</v>
      </c>
      <c r="O14" s="4">
        <v>284.60000000000002</v>
      </c>
      <c r="R14" s="3">
        <v>15.22</v>
      </c>
      <c r="S14" s="4">
        <v>770.97</v>
      </c>
      <c r="T14">
        <v>953</v>
      </c>
      <c r="U14">
        <v>1.17</v>
      </c>
      <c r="V14" s="3">
        <v>11.19</v>
      </c>
      <c r="W14" s="31">
        <v>0.55389999999999995</v>
      </c>
      <c r="Z14" s="3">
        <v>52.189469888207718</v>
      </c>
      <c r="AA14" s="10">
        <v>1.077E-3</v>
      </c>
      <c r="AB14" s="4">
        <v>1567</v>
      </c>
    </row>
    <row r="15" spans="1:28">
      <c r="A15">
        <v>1956</v>
      </c>
      <c r="B15">
        <v>1888</v>
      </c>
      <c r="C15">
        <v>41513</v>
      </c>
      <c r="E15" s="4">
        <v>423.03</v>
      </c>
      <c r="F15" t="s">
        <v>16</v>
      </c>
      <c r="I15">
        <v>936</v>
      </c>
      <c r="K15" s="4">
        <v>2239.5</v>
      </c>
      <c r="L15">
        <v>3687</v>
      </c>
      <c r="M15" s="3">
        <v>14.49</v>
      </c>
      <c r="N15" s="20">
        <v>5.57</v>
      </c>
      <c r="O15" s="4">
        <v>301.60000000000002</v>
      </c>
      <c r="R15" s="3">
        <v>9.7919999999999998</v>
      </c>
      <c r="S15" s="4">
        <v>841.31</v>
      </c>
      <c r="T15">
        <v>967</v>
      </c>
      <c r="U15">
        <v>1.1599999999999999</v>
      </c>
      <c r="V15" s="3">
        <v>11.46</v>
      </c>
      <c r="W15" s="31">
        <v>0.52200000000000002</v>
      </c>
      <c r="Z15" s="3">
        <v>58.626169010698405</v>
      </c>
      <c r="AA15" s="10">
        <v>1.1590000000000001E-3</v>
      </c>
      <c r="AB15" s="4">
        <v>1615</v>
      </c>
    </row>
    <row r="16" spans="1:28">
      <c r="A16">
        <v>1957</v>
      </c>
      <c r="B16">
        <v>1829</v>
      </c>
      <c r="C16">
        <v>44159</v>
      </c>
      <c r="E16" s="4">
        <v>455.03</v>
      </c>
      <c r="F16" t="s">
        <v>16</v>
      </c>
      <c r="I16">
        <v>1012</v>
      </c>
      <c r="K16" s="4">
        <v>2378.1999999999998</v>
      </c>
      <c r="L16">
        <v>4582</v>
      </c>
      <c r="M16" s="3">
        <v>13.14</v>
      </c>
      <c r="N16" s="20">
        <v>2.61</v>
      </c>
      <c r="O16" s="4">
        <v>315.60000000000002</v>
      </c>
      <c r="R16" s="3">
        <v>10.88</v>
      </c>
      <c r="S16" s="4">
        <v>837.2</v>
      </c>
      <c r="T16">
        <v>1049</v>
      </c>
      <c r="U16">
        <v>0.97</v>
      </c>
      <c r="V16" s="3">
        <v>11.93</v>
      </c>
      <c r="W16" s="31">
        <v>0.50009999999999999</v>
      </c>
      <c r="Z16" s="3">
        <v>67.95816804904436</v>
      </c>
      <c r="AA16" s="10">
        <v>1.266E-3</v>
      </c>
      <c r="AB16" s="4">
        <v>1574</v>
      </c>
    </row>
    <row r="17" spans="1:28">
      <c r="A17">
        <v>1958</v>
      </c>
      <c r="B17">
        <v>1740</v>
      </c>
      <c r="C17">
        <v>45096</v>
      </c>
      <c r="E17" s="4">
        <v>453.94</v>
      </c>
      <c r="F17" t="s">
        <v>16</v>
      </c>
      <c r="I17">
        <v>988</v>
      </c>
      <c r="K17" s="4">
        <v>2525.9</v>
      </c>
      <c r="L17">
        <v>3504</v>
      </c>
      <c r="M17" s="3">
        <v>13.12</v>
      </c>
      <c r="N17" s="20">
        <v>2.83</v>
      </c>
      <c r="O17" s="4">
        <v>334.1</v>
      </c>
      <c r="R17" s="3">
        <v>10.63</v>
      </c>
      <c r="S17" s="4">
        <v>751.5</v>
      </c>
      <c r="T17">
        <v>1024</v>
      </c>
      <c r="U17">
        <v>1.08</v>
      </c>
      <c r="V17" s="3">
        <v>12.395</v>
      </c>
      <c r="W17" s="31">
        <v>0.4713</v>
      </c>
      <c r="Z17" s="3">
        <v>67.594644789037147</v>
      </c>
      <c r="AA17" s="10">
        <v>1.47E-3</v>
      </c>
      <c r="AB17" s="4">
        <v>1591</v>
      </c>
    </row>
    <row r="18" spans="1:28">
      <c r="A18">
        <v>1959</v>
      </c>
      <c r="B18">
        <v>1642</v>
      </c>
      <c r="C18">
        <v>45833</v>
      </c>
      <c r="E18" s="4">
        <v>463.21</v>
      </c>
      <c r="F18" t="s">
        <v>16</v>
      </c>
      <c r="I18">
        <v>986</v>
      </c>
      <c r="K18" s="4">
        <v>2732.8</v>
      </c>
      <c r="L18" s="4">
        <v>5668.7</v>
      </c>
      <c r="M18" s="3">
        <v>13.896000000000001</v>
      </c>
      <c r="N18" s="20">
        <v>3.28</v>
      </c>
      <c r="O18" s="4">
        <v>344.48</v>
      </c>
      <c r="R18" s="3">
        <v>9.9700000000000006</v>
      </c>
      <c r="S18" s="4">
        <v>682.9</v>
      </c>
      <c r="T18">
        <v>1107</v>
      </c>
      <c r="U18">
        <v>1.35</v>
      </c>
      <c r="V18" s="3">
        <v>14.07</v>
      </c>
      <c r="W18" s="31">
        <v>0.45150000000000001</v>
      </c>
      <c r="Z18" s="3">
        <v>69.112874143526867</v>
      </c>
      <c r="AA18" s="10">
        <v>2.153E-3</v>
      </c>
      <c r="AB18" s="4">
        <v>1589</v>
      </c>
    </row>
    <row r="19" spans="1:28">
      <c r="A19">
        <v>1960</v>
      </c>
      <c r="B19">
        <v>1654</v>
      </c>
      <c r="C19">
        <v>45380</v>
      </c>
      <c r="E19" s="4">
        <v>474.99</v>
      </c>
      <c r="F19" t="s">
        <v>16</v>
      </c>
      <c r="I19">
        <v>1113</v>
      </c>
      <c r="K19" s="4">
        <v>2921.2</v>
      </c>
      <c r="L19" s="4">
        <v>6194.3</v>
      </c>
      <c r="M19" s="3">
        <v>14.996</v>
      </c>
      <c r="N19" s="20">
        <v>4.22</v>
      </c>
      <c r="O19" s="4">
        <v>366.7</v>
      </c>
      <c r="R19" s="3">
        <v>6.52</v>
      </c>
      <c r="S19" s="4">
        <v>784.1</v>
      </c>
      <c r="T19">
        <v>1058</v>
      </c>
      <c r="U19">
        <v>1.42</v>
      </c>
      <c r="V19" s="3">
        <v>15.08</v>
      </c>
      <c r="W19" s="31">
        <v>0.44450000000000001</v>
      </c>
      <c r="Z19" s="3">
        <v>83.963667508113957</v>
      </c>
      <c r="AA19" s="10">
        <v>2.405E-3</v>
      </c>
      <c r="AB19" s="4">
        <v>1655</v>
      </c>
    </row>
    <row r="20" spans="1:28">
      <c r="A20">
        <v>1961</v>
      </c>
      <c r="B20">
        <v>1715</v>
      </c>
      <c r="C20">
        <v>47808</v>
      </c>
      <c r="E20" s="4">
        <v>484.904</v>
      </c>
      <c r="F20" t="s">
        <v>16</v>
      </c>
      <c r="I20">
        <v>1180</v>
      </c>
      <c r="K20" s="4">
        <v>3109.2</v>
      </c>
      <c r="L20" s="4">
        <v>6736.2</v>
      </c>
      <c r="M20" s="3">
        <v>14.77</v>
      </c>
      <c r="N20" s="20">
        <v>4.8600000000000003</v>
      </c>
      <c r="O20" s="4">
        <v>386.8</v>
      </c>
      <c r="R20" s="3">
        <v>7.19</v>
      </c>
      <c r="S20" s="4">
        <v>913.5</v>
      </c>
      <c r="T20">
        <v>1179</v>
      </c>
      <c r="U20">
        <v>1.61</v>
      </c>
      <c r="V20" s="3">
        <v>24.55</v>
      </c>
      <c r="W20" s="31">
        <v>0.4768</v>
      </c>
      <c r="Z20" s="3">
        <v>86.3108426493569</v>
      </c>
      <c r="AA20" s="10">
        <v>2.7179999999999999E-3</v>
      </c>
      <c r="AB20" s="4">
        <v>1709</v>
      </c>
    </row>
    <row r="21" spans="1:28">
      <c r="A21">
        <v>1962</v>
      </c>
      <c r="B21">
        <v>1810</v>
      </c>
      <c r="C21">
        <v>52381</v>
      </c>
      <c r="E21" s="4">
        <v>523.33000000000004</v>
      </c>
      <c r="F21" t="s">
        <v>16</v>
      </c>
      <c r="I21">
        <v>1551</v>
      </c>
      <c r="K21" s="4">
        <v>3381.9</v>
      </c>
      <c r="L21" s="4">
        <v>8811.1</v>
      </c>
      <c r="M21" s="3">
        <v>14.97</v>
      </c>
      <c r="N21" s="20">
        <v>6.81</v>
      </c>
      <c r="O21" s="4">
        <v>444.7</v>
      </c>
      <c r="R21" s="3">
        <v>8.8002000000000002</v>
      </c>
      <c r="S21" s="4">
        <v>991.96</v>
      </c>
      <c r="T21">
        <v>1371</v>
      </c>
      <c r="U21">
        <v>1.75</v>
      </c>
      <c r="V21" s="3">
        <v>28.65</v>
      </c>
      <c r="W21" s="31">
        <v>0.54120000000000001</v>
      </c>
      <c r="Z21" s="4">
        <v>111.35244620747687</v>
      </c>
      <c r="AA21">
        <v>2.98E-3</v>
      </c>
      <c r="AB21" s="4">
        <v>1814</v>
      </c>
    </row>
    <row r="22" spans="1:28">
      <c r="A22">
        <v>1963</v>
      </c>
      <c r="B22">
        <v>1712</v>
      </c>
      <c r="C22">
        <v>52295</v>
      </c>
      <c r="E22" s="4">
        <v>551.07000000000005</v>
      </c>
      <c r="F22" t="s">
        <v>16</v>
      </c>
      <c r="I22">
        <v>1651</v>
      </c>
      <c r="K22" s="4">
        <v>3483.31</v>
      </c>
      <c r="L22">
        <v>10187</v>
      </c>
      <c r="M22" s="3">
        <v>15.803000000000001</v>
      </c>
      <c r="N22" s="20">
        <v>8.24</v>
      </c>
      <c r="O22" s="4">
        <v>532.5</v>
      </c>
      <c r="R22" s="3">
        <v>8.6300000000000008</v>
      </c>
      <c r="S22">
        <v>1047</v>
      </c>
      <c r="T22">
        <v>1465</v>
      </c>
      <c r="U22">
        <v>1.98</v>
      </c>
      <c r="V22" s="3">
        <v>28.55</v>
      </c>
      <c r="W22" s="31">
        <v>0.54290000000000005</v>
      </c>
      <c r="Z22" s="4">
        <v>114.1394398365188</v>
      </c>
      <c r="AA22" s="10">
        <v>3.1570000000000001E-3</v>
      </c>
      <c r="AB22" s="4">
        <v>1870</v>
      </c>
    </row>
    <row r="23" spans="1:28">
      <c r="A23">
        <v>1964</v>
      </c>
      <c r="B23">
        <v>1813</v>
      </c>
      <c r="C23">
        <v>51213</v>
      </c>
      <c r="E23" s="4">
        <v>616.09</v>
      </c>
      <c r="F23" t="s">
        <v>16</v>
      </c>
      <c r="I23">
        <v>1764</v>
      </c>
      <c r="K23" s="4">
        <v>3701.5</v>
      </c>
      <c r="L23" s="4">
        <v>9997.2999999999993</v>
      </c>
      <c r="M23" s="3">
        <v>16.57</v>
      </c>
      <c r="N23" s="20">
        <v>8.18</v>
      </c>
      <c r="O23" s="4">
        <v>577.4</v>
      </c>
      <c r="R23" s="3">
        <v>11.5</v>
      </c>
      <c r="S23">
        <v>1208</v>
      </c>
      <c r="T23">
        <v>1570</v>
      </c>
      <c r="U23">
        <v>2.08</v>
      </c>
      <c r="V23" s="3">
        <v>32.18</v>
      </c>
      <c r="W23" s="31">
        <v>0.56950000000000001</v>
      </c>
      <c r="Z23" s="4">
        <v>139.49</v>
      </c>
      <c r="AA23" s="10">
        <v>3.4429999999999999E-3</v>
      </c>
      <c r="AB23" s="4">
        <v>2000</v>
      </c>
    </row>
    <row r="24" spans="1:28">
      <c r="A24">
        <v>1965</v>
      </c>
      <c r="B24">
        <v>1659</v>
      </c>
      <c r="C24">
        <v>51827</v>
      </c>
      <c r="E24" s="4">
        <v>620.63</v>
      </c>
      <c r="F24" t="s">
        <v>16</v>
      </c>
      <c r="I24">
        <v>1974</v>
      </c>
      <c r="K24" s="4">
        <v>3856.96</v>
      </c>
      <c r="L24">
        <v>10182</v>
      </c>
      <c r="M24" s="3">
        <v>18.46</v>
      </c>
      <c r="N24" s="20">
        <v>6.71</v>
      </c>
      <c r="O24" s="4">
        <v>625.9</v>
      </c>
      <c r="R24" s="3">
        <v>11.8</v>
      </c>
      <c r="S24">
        <v>1232</v>
      </c>
      <c r="T24">
        <v>1897</v>
      </c>
      <c r="U24">
        <v>2.21</v>
      </c>
      <c r="V24" s="3">
        <v>33.32</v>
      </c>
      <c r="W24" s="31">
        <v>0.62039999999999995</v>
      </c>
      <c r="Z24" s="4">
        <v>158.45999999999998</v>
      </c>
      <c r="AA24" s="10">
        <v>3.8210000000000002E-3</v>
      </c>
      <c r="AB24" s="4">
        <v>2091</v>
      </c>
    </row>
    <row r="25" spans="1:28">
      <c r="A25">
        <v>1966</v>
      </c>
      <c r="B25">
        <v>1766</v>
      </c>
      <c r="C25">
        <v>63572</v>
      </c>
      <c r="E25" s="4">
        <v>698.29</v>
      </c>
      <c r="F25" t="s">
        <v>16</v>
      </c>
      <c r="I25">
        <v>2080</v>
      </c>
      <c r="K25" s="4">
        <v>4075.3</v>
      </c>
      <c r="L25">
        <v>10356</v>
      </c>
      <c r="M25" s="3">
        <v>21.04</v>
      </c>
      <c r="N25" s="32">
        <v>6.9</v>
      </c>
      <c r="O25" s="4">
        <v>693.1</v>
      </c>
      <c r="R25" s="3">
        <v>12.3</v>
      </c>
      <c r="S25">
        <v>1266</v>
      </c>
      <c r="T25">
        <v>1947</v>
      </c>
      <c r="U25">
        <v>2.39</v>
      </c>
      <c r="V25" s="3">
        <v>36.880000000000003</v>
      </c>
      <c r="W25" s="31">
        <v>0.64559999999999995</v>
      </c>
      <c r="Z25" s="4">
        <v>202.28</v>
      </c>
      <c r="AA25" s="10">
        <v>3.9960000000000004E-3</v>
      </c>
      <c r="AB25" s="4">
        <v>2153</v>
      </c>
    </row>
    <row r="26" spans="1:28">
      <c r="A26">
        <v>1967</v>
      </c>
      <c r="B26">
        <v>1965</v>
      </c>
      <c r="C26">
        <v>75448</v>
      </c>
      <c r="E26" s="4">
        <v>753.49699999999996</v>
      </c>
      <c r="F26" t="s">
        <v>16</v>
      </c>
      <c r="I26">
        <v>2249</v>
      </c>
      <c r="K26" s="4">
        <v>4407.6000000000004</v>
      </c>
      <c r="L26">
        <v>10946</v>
      </c>
      <c r="M26" s="3">
        <v>27.56</v>
      </c>
      <c r="N26" s="32">
        <v>7.4</v>
      </c>
      <c r="O26" s="4">
        <v>701.9</v>
      </c>
      <c r="R26" s="3">
        <v>10.199999999999999</v>
      </c>
      <c r="S26">
        <v>1452</v>
      </c>
      <c r="T26">
        <v>2097</v>
      </c>
      <c r="U26">
        <v>2.5099999999999998</v>
      </c>
      <c r="V26" s="3">
        <v>47.76</v>
      </c>
      <c r="W26" s="31">
        <v>0.67430000000000001</v>
      </c>
      <c r="Z26" s="4">
        <v>202.32999999999998</v>
      </c>
      <c r="AA26" s="10">
        <v>4.5960000000000003E-3</v>
      </c>
      <c r="AB26" s="4">
        <v>2276</v>
      </c>
    </row>
    <row r="27" spans="1:28">
      <c r="A27">
        <v>1968</v>
      </c>
      <c r="B27">
        <v>1927</v>
      </c>
      <c r="C27">
        <v>80732</v>
      </c>
      <c r="E27" s="4">
        <v>801.17</v>
      </c>
      <c r="F27" t="s">
        <v>16</v>
      </c>
      <c r="I27">
        <v>2591</v>
      </c>
      <c r="K27" s="4">
        <v>4613.7</v>
      </c>
      <c r="L27" s="4">
        <v>9873.02</v>
      </c>
      <c r="M27" s="3">
        <v>32.290999999999997</v>
      </c>
      <c r="N27" s="20">
        <v>9.01</v>
      </c>
      <c r="O27" s="4">
        <v>724.6</v>
      </c>
      <c r="R27" s="3">
        <v>9.27</v>
      </c>
      <c r="S27">
        <v>1488</v>
      </c>
      <c r="T27">
        <v>2300</v>
      </c>
      <c r="U27">
        <v>2.89</v>
      </c>
      <c r="V27" s="3">
        <v>53.331000000000003</v>
      </c>
      <c r="W27" s="31">
        <v>0.75349999999999995</v>
      </c>
      <c r="Z27" s="4">
        <v>281.35000000000002</v>
      </c>
      <c r="AA27" s="10">
        <v>5.1590000000000004E-3</v>
      </c>
      <c r="AB27" s="4">
        <v>2332</v>
      </c>
    </row>
    <row r="28" spans="1:28">
      <c r="A28">
        <v>1969</v>
      </c>
      <c r="B28">
        <v>1899</v>
      </c>
      <c r="C28">
        <v>81443</v>
      </c>
      <c r="E28" s="4">
        <v>836.74</v>
      </c>
      <c r="F28" t="s">
        <v>16</v>
      </c>
      <c r="I28">
        <v>2640</v>
      </c>
      <c r="K28" s="4">
        <v>4679.6000000000004</v>
      </c>
      <c r="L28">
        <v>11032</v>
      </c>
      <c r="M28" s="3">
        <v>37.453000000000003</v>
      </c>
      <c r="N28" s="20">
        <v>10.4</v>
      </c>
      <c r="O28" s="4">
        <v>729.2</v>
      </c>
      <c r="R28" s="3">
        <v>9.69</v>
      </c>
      <c r="S28">
        <v>1671</v>
      </c>
      <c r="T28">
        <v>2502</v>
      </c>
      <c r="U28">
        <v>3.19</v>
      </c>
      <c r="V28" s="3">
        <v>53.765000000000001</v>
      </c>
      <c r="W28" s="20">
        <v>0.82799999999999996</v>
      </c>
      <c r="Z28" s="4">
        <v>338.97</v>
      </c>
      <c r="AA28" s="10">
        <v>5.3949999999999996E-3</v>
      </c>
      <c r="AB28" s="4">
        <v>2303</v>
      </c>
    </row>
    <row r="29" spans="1:28">
      <c r="A29">
        <v>1970</v>
      </c>
      <c r="B29">
        <v>1974</v>
      </c>
      <c r="C29">
        <v>79846</v>
      </c>
      <c r="E29" s="4">
        <v>926.82</v>
      </c>
      <c r="F29" t="s">
        <v>16</v>
      </c>
      <c r="I29">
        <v>2967</v>
      </c>
      <c r="K29" s="4">
        <v>4980.8</v>
      </c>
      <c r="L29">
        <v>11541</v>
      </c>
      <c r="M29" s="3">
        <v>41.695999999999998</v>
      </c>
      <c r="N29" s="20">
        <v>13.4</v>
      </c>
      <c r="O29" s="4">
        <v>806.7</v>
      </c>
      <c r="R29" s="3">
        <v>10.3</v>
      </c>
      <c r="S29">
        <v>1774</v>
      </c>
      <c r="T29">
        <v>2774</v>
      </c>
      <c r="U29">
        <v>3.41</v>
      </c>
      <c r="V29" s="3">
        <v>62.539000000000001</v>
      </c>
      <c r="W29" s="31">
        <v>0.92520000000000002</v>
      </c>
      <c r="Z29" s="4">
        <v>361.45</v>
      </c>
      <c r="AA29" s="10">
        <v>6.3990000000000002E-3</v>
      </c>
      <c r="AB29" s="4">
        <v>2607</v>
      </c>
    </row>
    <row r="30" spans="1:28">
      <c r="A30">
        <v>1971</v>
      </c>
      <c r="B30">
        <v>2098</v>
      </c>
      <c r="C30">
        <v>74862</v>
      </c>
      <c r="E30" s="4">
        <v>1007.8</v>
      </c>
      <c r="F30" t="s">
        <v>16</v>
      </c>
      <c r="I30">
        <v>3195</v>
      </c>
      <c r="K30" s="4">
        <v>5321.5</v>
      </c>
      <c r="L30">
        <v>13012</v>
      </c>
      <c r="M30" s="3">
        <v>45.429000000000002</v>
      </c>
      <c r="N30" s="20">
        <v>13.5</v>
      </c>
      <c r="O30" s="4">
        <v>956.5</v>
      </c>
      <c r="R30" s="3">
        <v>10.96</v>
      </c>
      <c r="S30">
        <v>1994</v>
      </c>
      <c r="T30">
        <v>3022</v>
      </c>
      <c r="U30">
        <v>3.68</v>
      </c>
      <c r="V30" s="3">
        <v>73.317999999999998</v>
      </c>
      <c r="W30" s="20">
        <v>0.97099999999999997</v>
      </c>
      <c r="Z30" s="4">
        <v>376.02</v>
      </c>
      <c r="AA30" s="10">
        <v>8.4869999999999998E-3</v>
      </c>
      <c r="AB30" s="4">
        <v>2815</v>
      </c>
    </row>
    <row r="31" spans="1:28">
      <c r="A31">
        <v>1972</v>
      </c>
      <c r="B31">
        <v>2211</v>
      </c>
      <c r="C31">
        <v>77639</v>
      </c>
      <c r="E31" s="4">
        <v>1120.0999999999999</v>
      </c>
      <c r="F31" t="s">
        <v>16</v>
      </c>
      <c r="I31">
        <v>3386</v>
      </c>
      <c r="K31" s="4">
        <v>5791.8</v>
      </c>
      <c r="L31">
        <v>14684</v>
      </c>
      <c r="M31" s="3">
        <v>50.509</v>
      </c>
      <c r="N31" s="20">
        <v>12.8</v>
      </c>
      <c r="O31">
        <v>1117</v>
      </c>
      <c r="R31" s="3">
        <v>12.8</v>
      </c>
      <c r="S31">
        <v>2217</v>
      </c>
      <c r="T31">
        <v>3239</v>
      </c>
      <c r="U31">
        <v>3.7</v>
      </c>
      <c r="V31" s="3">
        <v>80.037000000000006</v>
      </c>
      <c r="W31" s="32">
        <v>1.0089999999999999</v>
      </c>
      <c r="Z31" s="4">
        <v>485.22999999999996</v>
      </c>
      <c r="AA31" s="10">
        <v>9.9609999999999994E-3</v>
      </c>
      <c r="AB31" s="4">
        <v>3258</v>
      </c>
    </row>
    <row r="32" spans="1:28">
      <c r="A32">
        <v>1973</v>
      </c>
      <c r="B32">
        <v>2363</v>
      </c>
      <c r="C32">
        <v>78358</v>
      </c>
      <c r="E32" s="4">
        <v>1252.7</v>
      </c>
      <c r="F32" t="s">
        <v>16</v>
      </c>
      <c r="I32">
        <v>3520</v>
      </c>
      <c r="K32" s="4">
        <v>6446.2</v>
      </c>
      <c r="L32">
        <v>16314</v>
      </c>
      <c r="M32" s="3">
        <v>58.667999999999999</v>
      </c>
      <c r="N32" s="20">
        <v>12.9</v>
      </c>
      <c r="O32">
        <v>1235</v>
      </c>
      <c r="R32" s="3">
        <v>14.9</v>
      </c>
      <c r="S32">
        <v>2432</v>
      </c>
      <c r="T32">
        <v>3505</v>
      </c>
      <c r="U32">
        <v>4.04</v>
      </c>
      <c r="V32" s="3">
        <v>83.478999999999999</v>
      </c>
      <c r="W32" s="32">
        <v>1.0249999999999999</v>
      </c>
      <c r="Z32" s="4">
        <v>532.69000000000005</v>
      </c>
      <c r="AA32" s="6">
        <v>1.2192E-2</v>
      </c>
      <c r="AB32" s="4">
        <v>3512</v>
      </c>
    </row>
    <row r="33" spans="1:28">
      <c r="A33">
        <v>1974</v>
      </c>
      <c r="B33">
        <v>2748</v>
      </c>
      <c r="C33">
        <v>85906</v>
      </c>
      <c r="E33" s="4">
        <v>1431.3</v>
      </c>
      <c r="F33" t="s">
        <v>16</v>
      </c>
      <c r="I33">
        <v>4462</v>
      </c>
      <c r="K33" s="4">
        <v>7298.95</v>
      </c>
      <c r="L33">
        <v>18224</v>
      </c>
      <c r="M33" s="3">
        <v>92.440200000000004</v>
      </c>
      <c r="N33" s="20">
        <v>14.4</v>
      </c>
      <c r="O33">
        <v>1473</v>
      </c>
      <c r="R33" s="3">
        <v>17.600000000000001</v>
      </c>
      <c r="S33">
        <v>2788</v>
      </c>
      <c r="T33">
        <v>3938</v>
      </c>
      <c r="U33">
        <v>4.37</v>
      </c>
      <c r="V33" s="4">
        <v>125.24</v>
      </c>
      <c r="W33" s="32">
        <v>1.131</v>
      </c>
      <c r="Z33" s="4">
        <v>682.37346600000001</v>
      </c>
      <c r="AA33" s="6">
        <v>1.5831000000000001E-2</v>
      </c>
      <c r="AB33" s="4">
        <v>4160</v>
      </c>
    </row>
    <row r="34" spans="1:28">
      <c r="A34">
        <v>1975</v>
      </c>
      <c r="B34">
        <v>3236</v>
      </c>
      <c r="C34">
        <v>88400</v>
      </c>
      <c r="D34">
        <v>653</v>
      </c>
      <c r="E34" s="4">
        <v>1757.5</v>
      </c>
      <c r="F34" t="s">
        <v>16</v>
      </c>
      <c r="I34">
        <v>5355</v>
      </c>
      <c r="K34" s="4">
        <v>8517.6</v>
      </c>
      <c r="L34">
        <v>19219</v>
      </c>
      <c r="M34" s="4">
        <v>134.81</v>
      </c>
      <c r="N34" s="20">
        <v>16.100000000000001</v>
      </c>
      <c r="O34">
        <v>1603</v>
      </c>
      <c r="R34" s="3">
        <v>20.7</v>
      </c>
      <c r="S34">
        <v>3230</v>
      </c>
      <c r="T34">
        <v>4771</v>
      </c>
      <c r="U34">
        <v>4.76</v>
      </c>
      <c r="V34" s="3">
        <v>99.25</v>
      </c>
      <c r="W34" s="32">
        <v>1.2709999999999999</v>
      </c>
      <c r="Z34" s="4">
        <v>727.38885399999992</v>
      </c>
      <c r="AA34" s="6">
        <v>3.3000000000000002E-2</v>
      </c>
      <c r="AB34" s="4">
        <v>5571</v>
      </c>
    </row>
    <row r="35" spans="1:28">
      <c r="A35">
        <v>1976</v>
      </c>
      <c r="B35">
        <v>3532</v>
      </c>
      <c r="C35">
        <v>91013</v>
      </c>
      <c r="D35">
        <v>783</v>
      </c>
      <c r="E35" s="4">
        <v>2018.9</v>
      </c>
      <c r="F35" t="s">
        <v>16</v>
      </c>
      <c r="I35">
        <v>5714</v>
      </c>
      <c r="K35" s="4">
        <v>9741.2999999999993</v>
      </c>
      <c r="L35">
        <v>19900</v>
      </c>
      <c r="M35" s="4">
        <v>167.17</v>
      </c>
      <c r="N35" s="20">
        <v>15.9</v>
      </c>
      <c r="O35">
        <v>1863</v>
      </c>
      <c r="R35" s="3">
        <v>24.4</v>
      </c>
      <c r="S35">
        <v>3477</v>
      </c>
      <c r="T35">
        <v>5333</v>
      </c>
      <c r="U35">
        <v>5.17</v>
      </c>
      <c r="V35" s="3">
        <v>93.998000000000005</v>
      </c>
      <c r="W35" s="32">
        <v>1.383</v>
      </c>
      <c r="Z35" s="4">
        <v>1013.6870740000001</v>
      </c>
      <c r="AA35" s="6">
        <v>4.0690999999999998E-2</v>
      </c>
      <c r="AB35" s="4">
        <v>6132</v>
      </c>
    </row>
    <row r="36" spans="1:28">
      <c r="A36">
        <v>1977</v>
      </c>
      <c r="B36">
        <v>3990</v>
      </c>
      <c r="C36">
        <v>100925</v>
      </c>
      <c r="D36">
        <v>805</v>
      </c>
      <c r="E36" s="4">
        <v>2218.1999999999998</v>
      </c>
      <c r="F36" t="s">
        <v>16</v>
      </c>
      <c r="I36">
        <v>6382</v>
      </c>
      <c r="K36" s="4">
        <v>11248</v>
      </c>
      <c r="L36">
        <v>20546</v>
      </c>
      <c r="M36" s="4">
        <v>198.79</v>
      </c>
      <c r="N36" s="20">
        <v>17.2</v>
      </c>
      <c r="O36">
        <v>2341</v>
      </c>
      <c r="R36" s="3">
        <v>25.51</v>
      </c>
      <c r="S36">
        <v>4126</v>
      </c>
      <c r="T36">
        <v>5934</v>
      </c>
      <c r="U36">
        <v>5.77</v>
      </c>
      <c r="V36" s="4">
        <v>110.14</v>
      </c>
      <c r="W36" s="32">
        <v>1.4339999999999999</v>
      </c>
      <c r="Z36" s="4">
        <v>1282.351032</v>
      </c>
      <c r="AA36" s="6">
        <v>4.9790000000000001E-2</v>
      </c>
      <c r="AB36" s="4">
        <v>6810</v>
      </c>
    </row>
    <row r="37" spans="1:28">
      <c r="A37">
        <v>1978</v>
      </c>
      <c r="B37">
        <v>4528</v>
      </c>
      <c r="C37">
        <v>109247</v>
      </c>
      <c r="D37">
        <v>825</v>
      </c>
      <c r="E37" s="4">
        <v>2472.1</v>
      </c>
      <c r="F37" t="s">
        <v>16</v>
      </c>
      <c r="I37">
        <v>7294</v>
      </c>
      <c r="K37" s="4">
        <v>12985</v>
      </c>
      <c r="L37">
        <v>21995</v>
      </c>
      <c r="M37" s="4">
        <v>228.499</v>
      </c>
      <c r="N37" s="20">
        <v>20.399999999999999</v>
      </c>
      <c r="O37">
        <v>2738</v>
      </c>
      <c r="R37" s="3">
        <v>28.61</v>
      </c>
      <c r="S37">
        <v>4150</v>
      </c>
      <c r="T37">
        <v>6854</v>
      </c>
      <c r="U37">
        <v>5.98</v>
      </c>
      <c r="V37" s="4">
        <v>136.44</v>
      </c>
      <c r="W37" s="32">
        <v>1.532</v>
      </c>
      <c r="Z37" s="4">
        <v>1599.2373800000003</v>
      </c>
      <c r="AA37" s="6">
        <v>6.6239000000000006E-2</v>
      </c>
      <c r="AB37" s="4">
        <v>7616</v>
      </c>
    </row>
    <row r="38" spans="1:28">
      <c r="A38">
        <v>1979</v>
      </c>
      <c r="B38">
        <v>4784</v>
      </c>
      <c r="C38">
        <v>122279</v>
      </c>
      <c r="D38">
        <v>885</v>
      </c>
      <c r="E38" s="4">
        <v>2639.4</v>
      </c>
      <c r="F38" t="s">
        <v>16</v>
      </c>
      <c r="I38">
        <v>8045</v>
      </c>
      <c r="K38" s="4">
        <v>14702</v>
      </c>
      <c r="L38">
        <v>23220</v>
      </c>
      <c r="M38" s="4">
        <v>263.51</v>
      </c>
      <c r="N38" s="20">
        <v>22.1</v>
      </c>
      <c r="O38">
        <v>3340</v>
      </c>
      <c r="R38" s="3">
        <v>30.79</v>
      </c>
      <c r="S38">
        <v>4586</v>
      </c>
      <c r="T38">
        <v>7362</v>
      </c>
      <c r="U38">
        <v>6.43</v>
      </c>
      <c r="V38" s="4">
        <v>171.30199999999999</v>
      </c>
      <c r="W38" s="32">
        <v>1.548</v>
      </c>
      <c r="Z38" s="4">
        <v>1981.2212339999999</v>
      </c>
      <c r="AA38" s="6">
        <v>9.3268000000000004E-2</v>
      </c>
      <c r="AB38" s="4">
        <v>9029</v>
      </c>
    </row>
    <row r="39" spans="1:28">
      <c r="A39">
        <v>1980</v>
      </c>
      <c r="B39">
        <v>5547</v>
      </c>
      <c r="C39">
        <v>138191</v>
      </c>
      <c r="D39">
        <v>940</v>
      </c>
      <c r="E39" s="4">
        <v>2869.5</v>
      </c>
      <c r="F39" t="s">
        <v>16</v>
      </c>
      <c r="I39">
        <v>9117</v>
      </c>
      <c r="K39" s="4">
        <v>17024</v>
      </c>
      <c r="L39">
        <v>24807</v>
      </c>
      <c r="M39" s="4">
        <v>284.60000000000002</v>
      </c>
      <c r="N39" s="20">
        <v>24.1</v>
      </c>
      <c r="O39" s="4">
        <v>3947.3</v>
      </c>
      <c r="R39" s="3">
        <v>38</v>
      </c>
      <c r="S39" s="4">
        <v>4753.8</v>
      </c>
      <c r="T39">
        <v>8242</v>
      </c>
      <c r="U39">
        <v>6.66</v>
      </c>
      <c r="V39" s="4">
        <v>216.7</v>
      </c>
      <c r="W39" s="20">
        <v>1.36</v>
      </c>
      <c r="Z39" s="4">
        <v>2373.7545960000002</v>
      </c>
      <c r="AA39" s="7">
        <v>0.20317199999999999</v>
      </c>
      <c r="AB39" s="4">
        <v>11542</v>
      </c>
    </row>
    <row r="40" spans="1:28">
      <c r="A40">
        <v>1981</v>
      </c>
      <c r="B40">
        <v>6164</v>
      </c>
      <c r="C40">
        <v>169888</v>
      </c>
      <c r="D40">
        <v>940</v>
      </c>
      <c r="E40" s="4">
        <v>3115.75</v>
      </c>
      <c r="F40" t="s">
        <v>16</v>
      </c>
      <c r="I40">
        <v>10301</v>
      </c>
      <c r="K40" s="4">
        <v>19773.900000000001</v>
      </c>
      <c r="L40">
        <v>26686</v>
      </c>
      <c r="M40" s="4">
        <v>419.26600000000002</v>
      </c>
      <c r="N40" s="28">
        <v>26</v>
      </c>
      <c r="O40" s="4">
        <v>4889.8</v>
      </c>
      <c r="R40" s="3">
        <v>42.51</v>
      </c>
      <c r="S40" s="4">
        <v>5125.8999999999996</v>
      </c>
      <c r="T40">
        <v>9468</v>
      </c>
      <c r="U40" s="20">
        <v>8.02</v>
      </c>
      <c r="V40" s="4">
        <v>258.95999999999998</v>
      </c>
      <c r="W40" s="32">
        <v>1.373</v>
      </c>
      <c r="Z40" s="4">
        <v>2761.9784400000003</v>
      </c>
      <c r="AA40" s="7">
        <v>0.31306699999999998</v>
      </c>
      <c r="AB40" s="4">
        <v>12144</v>
      </c>
    </row>
    <row r="41" spans="1:28">
      <c r="A41">
        <v>1982</v>
      </c>
      <c r="B41">
        <v>7424</v>
      </c>
      <c r="C41">
        <v>213626</v>
      </c>
      <c r="D41">
        <v>935</v>
      </c>
      <c r="E41" s="4">
        <v>3275.34</v>
      </c>
      <c r="F41" t="s">
        <v>16</v>
      </c>
      <c r="I41">
        <v>11669</v>
      </c>
      <c r="K41" s="4">
        <v>22565.7</v>
      </c>
      <c r="L41">
        <v>27729</v>
      </c>
      <c r="M41" s="4">
        <v>517.29999999999995</v>
      </c>
      <c r="N41" s="20">
        <v>27.5</v>
      </c>
      <c r="O41" s="4">
        <v>6349.3</v>
      </c>
      <c r="R41" s="3">
        <v>46.93</v>
      </c>
      <c r="S41" s="4">
        <v>5851.9</v>
      </c>
      <c r="T41">
        <v>10956</v>
      </c>
      <c r="U41" s="28">
        <v>18</v>
      </c>
      <c r="V41" s="4">
        <v>318.32</v>
      </c>
      <c r="W41" s="32">
        <v>1.484</v>
      </c>
      <c r="Z41" s="4">
        <v>3272.4433279999998</v>
      </c>
      <c r="AA41" s="7">
        <v>0.44779000000000002</v>
      </c>
      <c r="AB41" s="4">
        <v>14870</v>
      </c>
    </row>
    <row r="42" spans="1:28">
      <c r="A42">
        <v>1983</v>
      </c>
      <c r="B42">
        <v>8562</v>
      </c>
      <c r="C42">
        <v>213626</v>
      </c>
      <c r="D42">
        <v>910</v>
      </c>
      <c r="E42" s="4">
        <v>3386.6</v>
      </c>
      <c r="F42" t="s">
        <v>16</v>
      </c>
      <c r="I42">
        <v>12574</v>
      </c>
      <c r="K42" s="4">
        <v>25158.5</v>
      </c>
      <c r="L42">
        <v>28886</v>
      </c>
      <c r="M42" s="4">
        <v>567.4</v>
      </c>
      <c r="N42" s="20">
        <v>29.9</v>
      </c>
      <c r="O42" s="4">
        <v>7436.98</v>
      </c>
      <c r="R42" s="3">
        <v>52.16</v>
      </c>
      <c r="S42" s="4">
        <v>5512.98</v>
      </c>
      <c r="T42">
        <v>12395</v>
      </c>
      <c r="U42" s="20">
        <v>20.100000000000001</v>
      </c>
      <c r="V42" s="4">
        <v>382.9</v>
      </c>
      <c r="W42" s="32">
        <v>1.526</v>
      </c>
      <c r="Z42" s="4">
        <v>4112.72</v>
      </c>
      <c r="AA42" s="7">
        <v>0.55673799999999996</v>
      </c>
      <c r="AB42" s="4">
        <v>15830</v>
      </c>
    </row>
    <row r="43" spans="1:28">
      <c r="A43">
        <v>1984</v>
      </c>
      <c r="B43">
        <v>9519</v>
      </c>
      <c r="C43">
        <v>231459</v>
      </c>
      <c r="D43">
        <v>1010</v>
      </c>
      <c r="E43" s="4">
        <v>3448.5</v>
      </c>
      <c r="F43" t="s">
        <v>16</v>
      </c>
      <c r="I43">
        <v>13045</v>
      </c>
      <c r="K43" s="4">
        <v>26928.3</v>
      </c>
      <c r="L43">
        <v>29284</v>
      </c>
      <c r="M43" s="21">
        <v>659.69</v>
      </c>
      <c r="N43" s="20">
        <v>30.8</v>
      </c>
      <c r="O43" s="4">
        <v>8486.9</v>
      </c>
      <c r="R43" s="3">
        <v>55.38</v>
      </c>
      <c r="S43" s="4">
        <v>5791.1</v>
      </c>
      <c r="T43">
        <v>12688</v>
      </c>
      <c r="U43" s="20">
        <v>26.2</v>
      </c>
      <c r="V43" s="4">
        <v>458.9</v>
      </c>
      <c r="W43" s="32">
        <v>1.556</v>
      </c>
      <c r="Z43" s="4">
        <v>4687.92</v>
      </c>
      <c r="AA43" s="7">
        <v>0.80304399999999998</v>
      </c>
      <c r="AB43" s="4">
        <v>17511</v>
      </c>
    </row>
    <row r="44" spans="1:28">
      <c r="A44">
        <v>1985</v>
      </c>
      <c r="B44">
        <v>10187</v>
      </c>
      <c r="C44">
        <v>258165</v>
      </c>
      <c r="D44">
        <v>953</v>
      </c>
      <c r="E44" s="4">
        <v>3574.2</v>
      </c>
      <c r="F44" t="s">
        <v>16</v>
      </c>
      <c r="I44">
        <v>13344</v>
      </c>
      <c r="K44">
        <v>28465</v>
      </c>
      <c r="L44">
        <v>29987</v>
      </c>
      <c r="M44" s="11">
        <v>781.12</v>
      </c>
      <c r="N44" s="20">
        <v>51.4</v>
      </c>
      <c r="O44" s="4">
        <v>9175.9</v>
      </c>
      <c r="R44" s="3">
        <v>56.1</v>
      </c>
      <c r="S44" s="4">
        <v>5854.2</v>
      </c>
      <c r="T44">
        <v>15446</v>
      </c>
      <c r="U44">
        <v>31.5</v>
      </c>
      <c r="V44" s="4">
        <v>555.5</v>
      </c>
      <c r="W44" s="32">
        <v>3.5139999999999998</v>
      </c>
      <c r="Z44" s="4">
        <v>5189.2299999999996</v>
      </c>
      <c r="AA44" s="9">
        <v>1.2350000000000001</v>
      </c>
      <c r="AB44" s="4">
        <v>18352</v>
      </c>
    </row>
    <row r="45" spans="1:28">
      <c r="A45">
        <v>1986</v>
      </c>
      <c r="B45">
        <v>10811</v>
      </c>
      <c r="C45">
        <v>281105</v>
      </c>
      <c r="D45">
        <v>978</v>
      </c>
      <c r="E45" s="4">
        <v>3769.9</v>
      </c>
      <c r="F45" t="s">
        <v>16</v>
      </c>
      <c r="I45">
        <v>13333</v>
      </c>
      <c r="K45">
        <v>30045</v>
      </c>
      <c r="L45">
        <v>30744</v>
      </c>
      <c r="M45" s="11">
        <v>821.12</v>
      </c>
      <c r="N45" s="20">
        <v>35.1</v>
      </c>
      <c r="O45" s="4">
        <v>10365.799999999999</v>
      </c>
      <c r="R45" s="3">
        <v>59.2</v>
      </c>
      <c r="S45" s="4">
        <v>5949.1</v>
      </c>
      <c r="T45">
        <v>16033</v>
      </c>
      <c r="U45">
        <v>38.1</v>
      </c>
      <c r="V45" s="4">
        <v>698.2</v>
      </c>
      <c r="W45" s="32">
        <v>3.7280000000000002</v>
      </c>
      <c r="Z45" s="4">
        <v>5278.0300000000007</v>
      </c>
      <c r="AA45" s="9">
        <v>1.8680000000000001</v>
      </c>
      <c r="AB45" s="4">
        <v>18639</v>
      </c>
    </row>
    <row r="46" spans="1:28">
      <c r="A46">
        <v>1987</v>
      </c>
      <c r="B46">
        <v>11529</v>
      </c>
      <c r="C46">
        <v>288157</v>
      </c>
      <c r="D46">
        <v>1011</v>
      </c>
      <c r="E46" s="4">
        <v>3852.8</v>
      </c>
      <c r="F46" t="s">
        <v>16</v>
      </c>
      <c r="I46">
        <v>14647</v>
      </c>
      <c r="K46">
        <v>31942</v>
      </c>
      <c r="L46">
        <v>31370</v>
      </c>
      <c r="M46" s="11">
        <v>953.56</v>
      </c>
      <c r="N46" s="20">
        <v>38.700000000000003</v>
      </c>
      <c r="O46" s="4">
        <v>11812.4</v>
      </c>
      <c r="R46" s="3">
        <v>67.7</v>
      </c>
      <c r="S46" s="4">
        <v>6014.4</v>
      </c>
      <c r="T46">
        <v>18551</v>
      </c>
      <c r="U46">
        <v>46.8</v>
      </c>
      <c r="V46" s="4">
        <v>794.5</v>
      </c>
      <c r="W46" s="32">
        <v>3.3079999999999998</v>
      </c>
      <c r="Z46" s="4">
        <v>5878.71</v>
      </c>
      <c r="AA46" s="9">
        <v>2.4769999999999999</v>
      </c>
      <c r="AB46" s="4">
        <v>19269</v>
      </c>
    </row>
    <row r="47" spans="1:28">
      <c r="A47">
        <v>1988</v>
      </c>
      <c r="B47">
        <v>12336</v>
      </c>
      <c r="C47">
        <v>293093</v>
      </c>
      <c r="D47">
        <v>955</v>
      </c>
      <c r="E47" s="4">
        <v>3734.4</v>
      </c>
      <c r="F47" t="s">
        <v>16</v>
      </c>
      <c r="I47">
        <v>15620</v>
      </c>
      <c r="K47">
        <v>32788</v>
      </c>
      <c r="L47">
        <v>31515</v>
      </c>
      <c r="M47" s="11">
        <v>1144.69</v>
      </c>
      <c r="N47" s="28">
        <v>51.8</v>
      </c>
      <c r="O47" s="4">
        <v>13189.8</v>
      </c>
      <c r="R47" s="3">
        <v>78.400000000000006</v>
      </c>
      <c r="S47" s="4">
        <v>6035.3</v>
      </c>
      <c r="T47">
        <v>18865</v>
      </c>
      <c r="U47">
        <v>76.8</v>
      </c>
      <c r="V47" s="4">
        <v>967.8</v>
      </c>
      <c r="W47" s="33">
        <v>3.6040000000000001</v>
      </c>
      <c r="X47" s="5"/>
      <c r="Z47" s="4">
        <v>6231.18</v>
      </c>
      <c r="AA47" s="9">
        <v>3.7890000000000001</v>
      </c>
      <c r="AB47" s="4">
        <v>19290</v>
      </c>
    </row>
    <row r="48" spans="1:28">
      <c r="A48">
        <v>1989</v>
      </c>
      <c r="B48">
        <v>12854</v>
      </c>
      <c r="C48">
        <v>304085</v>
      </c>
      <c r="D48">
        <v>965</v>
      </c>
      <c r="E48" s="4">
        <v>3790.7</v>
      </c>
      <c r="F48" s="12">
        <v>1.74</v>
      </c>
      <c r="I48">
        <v>15963</v>
      </c>
      <c r="K48">
        <v>34351</v>
      </c>
      <c r="L48">
        <v>32302</v>
      </c>
      <c r="M48" s="11">
        <v>1220.33</v>
      </c>
      <c r="N48" s="28">
        <v>48</v>
      </c>
      <c r="O48" s="4">
        <v>14121</v>
      </c>
      <c r="R48" s="3">
        <v>74.2</v>
      </c>
      <c r="S48" s="4">
        <v>6158.3</v>
      </c>
      <c r="T48">
        <v>20248</v>
      </c>
      <c r="U48">
        <v>215</v>
      </c>
      <c r="V48" s="4">
        <v>1143.96</v>
      </c>
      <c r="W48" s="33">
        <v>3.8380000000000001</v>
      </c>
      <c r="Z48" s="4">
        <v>6618.7000000000007</v>
      </c>
      <c r="AA48" s="9">
        <v>7.1580000000000004</v>
      </c>
      <c r="AB48" s="4">
        <v>20868</v>
      </c>
    </row>
    <row r="49" spans="1:28">
      <c r="A49">
        <v>1990</v>
      </c>
      <c r="B49">
        <v>13473</v>
      </c>
      <c r="C49">
        <v>306170</v>
      </c>
      <c r="D49">
        <v>990</v>
      </c>
      <c r="E49" s="4">
        <v>3847.4</v>
      </c>
      <c r="F49" s="12">
        <v>1.74</v>
      </c>
      <c r="I49">
        <v>16399</v>
      </c>
      <c r="K49">
        <v>35355</v>
      </c>
      <c r="L49">
        <v>34960</v>
      </c>
      <c r="M49" s="11">
        <v>1485.53</v>
      </c>
      <c r="N49" s="3">
        <v>53.56</v>
      </c>
      <c r="O49" s="4">
        <v>14464.4</v>
      </c>
      <c r="R49" s="3">
        <v>80.099999999999994</v>
      </c>
      <c r="S49" s="4">
        <v>6131.9</v>
      </c>
      <c r="T49">
        <v>21251</v>
      </c>
      <c r="U49" s="4">
        <v>1463.7</v>
      </c>
      <c r="V49" s="4">
        <v>1333.3</v>
      </c>
      <c r="W49" s="33">
        <v>3.9009999999999998</v>
      </c>
      <c r="Z49" s="4">
        <v>7164.79</v>
      </c>
      <c r="AA49" s="3">
        <v>13.866</v>
      </c>
      <c r="AB49" s="4">
        <v>22287</v>
      </c>
    </row>
    <row r="50" spans="1:28">
      <c r="A50">
        <v>1991</v>
      </c>
      <c r="B50">
        <v>12830</v>
      </c>
      <c r="C50">
        <v>280292</v>
      </c>
      <c r="D50">
        <v>950</v>
      </c>
      <c r="E50" s="4">
        <v>3914.7</v>
      </c>
      <c r="F50" s="12">
        <v>4.13</v>
      </c>
      <c r="I50">
        <v>17091</v>
      </c>
      <c r="K50">
        <v>36730</v>
      </c>
      <c r="L50">
        <v>33530</v>
      </c>
      <c r="M50" s="11">
        <v>1683.27</v>
      </c>
      <c r="N50" s="34">
        <v>54</v>
      </c>
      <c r="O50" s="4">
        <v>15592.4</v>
      </c>
      <c r="R50" s="3">
        <v>91.2</v>
      </c>
      <c r="S50" s="4">
        <v>6147.8</v>
      </c>
      <c r="T50">
        <v>21313</v>
      </c>
      <c r="U50" s="4">
        <v>1821.2</v>
      </c>
      <c r="V50" s="4">
        <v>1524.5</v>
      </c>
      <c r="W50" s="13">
        <v>10.52</v>
      </c>
      <c r="Z50" s="4">
        <v>7294.5699999999988</v>
      </c>
      <c r="AA50" s="3">
        <v>23.657</v>
      </c>
      <c r="AB50" s="4">
        <v>24380</v>
      </c>
    </row>
    <row r="51" spans="1:28">
      <c r="A51">
        <v>1992</v>
      </c>
      <c r="B51">
        <v>13111</v>
      </c>
      <c r="C51">
        <v>305141</v>
      </c>
      <c r="D51" s="14">
        <v>2368</v>
      </c>
      <c r="E51" s="4">
        <v>3292.5</v>
      </c>
      <c r="F51" s="13">
        <v>5.97</v>
      </c>
      <c r="G51" s="11">
        <v>205.9</v>
      </c>
      <c r="I51">
        <v>17129</v>
      </c>
      <c r="J51" s="3">
        <v>4.3460000000000001</v>
      </c>
      <c r="K51">
        <v>36416</v>
      </c>
      <c r="L51">
        <v>33508</v>
      </c>
      <c r="M51" s="11">
        <v>2026.83</v>
      </c>
      <c r="N51" s="3">
        <v>64.14</v>
      </c>
      <c r="O51" s="4">
        <v>15913.6</v>
      </c>
      <c r="P51" t="s">
        <v>16</v>
      </c>
      <c r="Q51" t="s">
        <v>16</v>
      </c>
      <c r="R51" s="3">
        <v>98.2</v>
      </c>
      <c r="S51" s="4">
        <v>6307.5</v>
      </c>
      <c r="T51">
        <v>23638</v>
      </c>
      <c r="U51" s="4">
        <v>2564.4</v>
      </c>
      <c r="V51" s="4">
        <v>1705.4</v>
      </c>
      <c r="W51" s="13">
        <v>25.61</v>
      </c>
      <c r="Y51" s="13">
        <v>95.46</v>
      </c>
      <c r="Z51" s="4">
        <v>7537.6799999999994</v>
      </c>
      <c r="AA51" s="3">
        <v>42.32</v>
      </c>
      <c r="AB51" s="4">
        <v>22850</v>
      </c>
    </row>
    <row r="52" spans="1:28">
      <c r="A52">
        <v>1993</v>
      </c>
      <c r="B52">
        <v>13293</v>
      </c>
      <c r="C52">
        <v>297637</v>
      </c>
      <c r="D52">
        <v>4010</v>
      </c>
      <c r="E52" s="4">
        <v>3212.7</v>
      </c>
      <c r="F52" s="12">
        <v>7.8</v>
      </c>
      <c r="G52" s="11">
        <v>4183.8</v>
      </c>
      <c r="H52" s="4">
        <v>23776.6</v>
      </c>
      <c r="I52">
        <v>17390</v>
      </c>
      <c r="J52" s="3">
        <v>11.11</v>
      </c>
      <c r="K52">
        <v>36771</v>
      </c>
      <c r="L52">
        <v>31459</v>
      </c>
      <c r="M52" s="11">
        <v>2263.5100000000002</v>
      </c>
      <c r="N52" s="3">
        <v>67.650000000000006</v>
      </c>
      <c r="O52" s="4">
        <v>16714.599999999999</v>
      </c>
      <c r="P52" s="3">
        <v>17</v>
      </c>
      <c r="Q52" s="28">
        <v>26.130995134383692</v>
      </c>
      <c r="R52" s="3">
        <v>92.7</v>
      </c>
      <c r="S52" s="4">
        <v>5945.9</v>
      </c>
      <c r="T52">
        <v>22528</v>
      </c>
      <c r="U52" s="4">
        <v>3846.5</v>
      </c>
      <c r="V52" s="4">
        <v>1758.3</v>
      </c>
      <c r="W52" s="13">
        <v>54.91</v>
      </c>
      <c r="X52" s="4">
        <v>272.60000000000002</v>
      </c>
      <c r="Y52" s="11">
        <v>108.83</v>
      </c>
      <c r="Z52" s="4">
        <v>7680.26</v>
      </c>
      <c r="AA52" s="3">
        <v>77.716999999999999</v>
      </c>
      <c r="AB52" s="4">
        <v>22686</v>
      </c>
    </row>
    <row r="53" spans="1:28">
      <c r="A53">
        <v>1994</v>
      </c>
      <c r="B53">
        <v>13008</v>
      </c>
      <c r="C53">
        <v>288059</v>
      </c>
      <c r="D53">
        <v>4698</v>
      </c>
      <c r="E53" s="4">
        <v>3271.1</v>
      </c>
      <c r="F53" s="12">
        <v>13.1</v>
      </c>
      <c r="G53" s="11">
        <v>9748.1</v>
      </c>
      <c r="H53" s="4">
        <v>27007.7</v>
      </c>
      <c r="I53">
        <v>17293</v>
      </c>
      <c r="J53" s="3">
        <v>20.87</v>
      </c>
      <c r="K53">
        <v>37574</v>
      </c>
      <c r="L53">
        <v>30144</v>
      </c>
      <c r="M53" s="11">
        <v>2554</v>
      </c>
      <c r="N53" s="3">
        <v>79.62</v>
      </c>
      <c r="O53" s="4">
        <v>16957.900000000001</v>
      </c>
      <c r="P53" s="3">
        <v>27</v>
      </c>
      <c r="Q53" s="28">
        <v>24.264495481927714</v>
      </c>
      <c r="R53" s="4">
        <v>104.5</v>
      </c>
      <c r="S53" s="4">
        <v>5894.6</v>
      </c>
      <c r="T53">
        <v>24019</v>
      </c>
      <c r="U53" s="4">
        <v>5117</v>
      </c>
      <c r="V53" s="4">
        <v>1799.7</v>
      </c>
      <c r="W53" s="11">
        <v>155.03</v>
      </c>
      <c r="X53" s="4">
        <v>319.10000000000002</v>
      </c>
      <c r="Y53" s="11">
        <v>127.9</v>
      </c>
      <c r="Z53" s="4">
        <v>8125.65</v>
      </c>
      <c r="AA53" s="4">
        <v>156.72399999999999</v>
      </c>
      <c r="AB53" s="4">
        <v>22490</v>
      </c>
    </row>
    <row r="54" spans="1:28">
      <c r="A54">
        <v>1995</v>
      </c>
      <c r="B54">
        <v>12457</v>
      </c>
      <c r="C54">
        <v>278856</v>
      </c>
      <c r="D54">
        <v>4719</v>
      </c>
      <c r="E54" s="4">
        <v>3251.3</v>
      </c>
      <c r="F54" s="12">
        <v>20.9</v>
      </c>
      <c r="G54" s="11">
        <v>10777.4</v>
      </c>
      <c r="H54" s="4">
        <v>28275.200000000001</v>
      </c>
      <c r="I54">
        <v>17468</v>
      </c>
      <c r="J54" s="3">
        <v>26.63</v>
      </c>
      <c r="K54">
        <v>36349</v>
      </c>
      <c r="L54">
        <v>30159</v>
      </c>
      <c r="M54" s="11">
        <v>2841.76</v>
      </c>
      <c r="N54" s="3">
        <v>76.94</v>
      </c>
      <c r="O54" s="4">
        <v>16299.9</v>
      </c>
      <c r="P54" s="3">
        <v>32.700000000000003</v>
      </c>
      <c r="Q54" s="28">
        <v>35.279903266913806</v>
      </c>
      <c r="R54" s="4">
        <v>103.96</v>
      </c>
      <c r="S54" s="4">
        <v>5837.4</v>
      </c>
      <c r="T54">
        <v>22224</v>
      </c>
      <c r="U54" s="4">
        <v>6594.4</v>
      </c>
      <c r="V54" s="4">
        <v>2012.5</v>
      </c>
      <c r="W54" s="11">
        <v>199.9</v>
      </c>
      <c r="X54" s="4">
        <v>621</v>
      </c>
      <c r="Y54" s="4">
        <v>165.51</v>
      </c>
      <c r="Z54" s="4">
        <v>8573.02</v>
      </c>
      <c r="AA54" s="4">
        <v>302.86399999999998</v>
      </c>
      <c r="AB54" s="4">
        <v>21439</v>
      </c>
    </row>
    <row r="55" spans="1:28">
      <c r="A55">
        <v>1996</v>
      </c>
      <c r="B55">
        <v>11511</v>
      </c>
      <c r="C55">
        <v>271417</v>
      </c>
      <c r="D55">
        <v>4777</v>
      </c>
      <c r="E55" s="4">
        <v>3255.7</v>
      </c>
      <c r="F55" s="13">
        <v>38</v>
      </c>
      <c r="G55" s="11">
        <v>10535.2</v>
      </c>
      <c r="H55" s="4">
        <v>30508.799999999999</v>
      </c>
      <c r="I55">
        <v>17896</v>
      </c>
      <c r="J55" s="3">
        <v>31.88</v>
      </c>
      <c r="K55">
        <v>36188</v>
      </c>
      <c r="L55">
        <v>29998</v>
      </c>
      <c r="M55" s="11">
        <v>3258.82</v>
      </c>
      <c r="N55" s="4">
        <v>89.34</v>
      </c>
      <c r="O55" s="4">
        <v>18680.2</v>
      </c>
      <c r="P55" s="3">
        <v>29.9</v>
      </c>
      <c r="Q55" s="3">
        <v>48.957367933271549</v>
      </c>
      <c r="R55" s="4">
        <v>108.6</v>
      </c>
      <c r="S55" s="4">
        <v>5989.4</v>
      </c>
      <c r="T55">
        <v>22813</v>
      </c>
      <c r="U55" s="4">
        <v>8313.2000000000007</v>
      </c>
      <c r="V55" s="4">
        <v>2001</v>
      </c>
      <c r="W55" s="11">
        <v>269.7</v>
      </c>
      <c r="X55" s="4">
        <v>652.79999999999995</v>
      </c>
      <c r="Y55" s="4">
        <v>186.39</v>
      </c>
      <c r="Z55" s="4">
        <v>8597.81</v>
      </c>
      <c r="AA55" s="4">
        <v>611.52099999999996</v>
      </c>
      <c r="AB55" s="4">
        <v>22330</v>
      </c>
    </row>
    <row r="56" spans="1:28">
      <c r="A56">
        <v>1997</v>
      </c>
      <c r="B56">
        <v>10831</v>
      </c>
      <c r="C56">
        <v>276324</v>
      </c>
      <c r="D56">
        <v>4442</v>
      </c>
      <c r="E56" s="4">
        <v>3267.1</v>
      </c>
      <c r="F56" s="12">
        <v>411</v>
      </c>
      <c r="G56" s="11">
        <v>11071.7</v>
      </c>
      <c r="H56" s="4">
        <v>31328.3</v>
      </c>
      <c r="I56">
        <v>18521</v>
      </c>
      <c r="J56" s="3">
        <v>47.05</v>
      </c>
      <c r="K56">
        <v>36756</v>
      </c>
      <c r="L56">
        <v>29451</v>
      </c>
      <c r="M56" s="11">
        <v>3664.96</v>
      </c>
      <c r="N56" s="4">
        <v>130</v>
      </c>
      <c r="O56" s="4">
        <v>19987.400000000001</v>
      </c>
      <c r="P56" s="3">
        <v>31.4</v>
      </c>
      <c r="Q56" s="3">
        <v>87.593836886005562</v>
      </c>
      <c r="R56" s="4">
        <v>118.9</v>
      </c>
      <c r="S56" s="4">
        <v>6055.7</v>
      </c>
      <c r="T56">
        <v>23010</v>
      </c>
      <c r="U56" s="4">
        <v>10468.4</v>
      </c>
      <c r="V56" s="4">
        <v>2088.8000000000002</v>
      </c>
      <c r="W56" s="11">
        <v>770.4</v>
      </c>
      <c r="X56" s="4">
        <v>557.4</v>
      </c>
      <c r="Y56" s="4">
        <v>193.77</v>
      </c>
      <c r="Z56" s="4">
        <v>8681.630000000001</v>
      </c>
      <c r="AA56" s="4">
        <v>1183.33</v>
      </c>
      <c r="AB56" s="4">
        <v>21612</v>
      </c>
    </row>
    <row r="57" spans="1:28">
      <c r="A57">
        <v>1998</v>
      </c>
      <c r="B57">
        <v>11716</v>
      </c>
      <c r="C57">
        <v>274278</v>
      </c>
      <c r="D57">
        <v>5067</v>
      </c>
      <c r="E57" s="4">
        <v>3297.2</v>
      </c>
      <c r="F57" s="12">
        <v>564</v>
      </c>
      <c r="G57" s="11">
        <v>9082.1</v>
      </c>
      <c r="H57" s="4">
        <v>37643.1</v>
      </c>
      <c r="I57">
        <v>19071</v>
      </c>
      <c r="J57" s="3">
        <v>53.9</v>
      </c>
      <c r="K57">
        <v>36012</v>
      </c>
      <c r="L57">
        <v>29822</v>
      </c>
      <c r="M57" s="11">
        <v>4184.03</v>
      </c>
      <c r="N57" s="4">
        <v>132.6</v>
      </c>
      <c r="O57" s="4">
        <v>21052.3</v>
      </c>
      <c r="P57" s="3">
        <v>35.4</v>
      </c>
      <c r="Q57" s="4">
        <v>160.07298424467101</v>
      </c>
      <c r="R57" s="4">
        <v>128.80000000000001</v>
      </c>
      <c r="S57" s="4">
        <v>6153.7</v>
      </c>
      <c r="T57">
        <v>25087</v>
      </c>
      <c r="U57" s="4">
        <v>12132.7</v>
      </c>
      <c r="V57" s="4">
        <v>2098.1999999999998</v>
      </c>
      <c r="W57" s="11">
        <v>1113.2</v>
      </c>
      <c r="X57" s="4">
        <v>465</v>
      </c>
      <c r="Y57" s="4">
        <v>208.77</v>
      </c>
      <c r="Z57" s="4">
        <v>9278.2099999999991</v>
      </c>
      <c r="AA57" s="4">
        <v>2289.4299999999998</v>
      </c>
      <c r="AB57" s="4">
        <v>22477</v>
      </c>
    </row>
    <row r="58" spans="1:28">
      <c r="A58">
        <v>1999</v>
      </c>
      <c r="B58">
        <v>12360</v>
      </c>
      <c r="C58">
        <v>280969</v>
      </c>
      <c r="D58">
        <v>5891</v>
      </c>
      <c r="E58" s="4">
        <v>3377.6</v>
      </c>
      <c r="F58" s="12">
        <v>656</v>
      </c>
      <c r="G58" s="11">
        <v>7367.4</v>
      </c>
      <c r="H58" s="4">
        <v>41688.1</v>
      </c>
      <c r="I58">
        <v>19428</v>
      </c>
      <c r="J58" s="3">
        <v>69.23</v>
      </c>
      <c r="K58">
        <v>36510</v>
      </c>
      <c r="L58">
        <v>30603</v>
      </c>
      <c r="M58" s="11">
        <v>4495.93</v>
      </c>
      <c r="N58" s="4">
        <v>166.7</v>
      </c>
      <c r="O58" s="4">
        <v>22239.7</v>
      </c>
      <c r="P58" s="3">
        <v>47.1</v>
      </c>
      <c r="Q58" s="4">
        <v>123.32020389249305</v>
      </c>
      <c r="R58" s="4">
        <v>132.12</v>
      </c>
      <c r="S58" s="4">
        <v>6595.2</v>
      </c>
      <c r="T58">
        <v>25809</v>
      </c>
      <c r="U58" s="4">
        <v>12800.1</v>
      </c>
      <c r="V58" s="4">
        <v>2258.8000000000002</v>
      </c>
      <c r="W58" s="4">
        <v>1464.8</v>
      </c>
      <c r="X58" s="4">
        <v>449.2</v>
      </c>
      <c r="Y58" s="4">
        <v>208.47</v>
      </c>
      <c r="Z58" s="4">
        <v>10431.64</v>
      </c>
      <c r="AA58" s="4">
        <v>4167.6400000000003</v>
      </c>
      <c r="AB58" s="4">
        <v>22548</v>
      </c>
    </row>
    <row r="59" spans="1:28">
      <c r="A59">
        <v>2000</v>
      </c>
      <c r="B59">
        <v>12314</v>
      </c>
      <c r="C59">
        <v>301697</v>
      </c>
      <c r="D59">
        <v>6519</v>
      </c>
      <c r="E59" s="4">
        <v>3463.3</v>
      </c>
      <c r="F59" s="12">
        <v>746</v>
      </c>
      <c r="G59" s="11">
        <v>5461.4</v>
      </c>
      <c r="H59" s="4">
        <v>44669.7</v>
      </c>
      <c r="I59">
        <v>19339</v>
      </c>
      <c r="J59" s="3">
        <v>84.93</v>
      </c>
      <c r="K59">
        <v>36702</v>
      </c>
      <c r="L59">
        <v>30554</v>
      </c>
      <c r="M59" s="11">
        <v>4894.72</v>
      </c>
      <c r="N59" s="4">
        <v>202</v>
      </c>
      <c r="O59" s="4">
        <v>24325.1</v>
      </c>
      <c r="P59" s="3">
        <v>60.4</v>
      </c>
      <c r="Q59" s="4">
        <v>162.65060240963857</v>
      </c>
      <c r="R59" s="4">
        <v>139.13999999999999</v>
      </c>
      <c r="S59" s="4">
        <v>6481.8</v>
      </c>
      <c r="T59">
        <v>25722</v>
      </c>
      <c r="U59" s="4">
        <v>13673.2</v>
      </c>
      <c r="V59" s="4">
        <v>2392.5</v>
      </c>
      <c r="W59" s="4">
        <v>2031</v>
      </c>
      <c r="X59" s="4">
        <v>523.1</v>
      </c>
      <c r="Y59" s="4">
        <v>206.63</v>
      </c>
      <c r="Z59" s="4">
        <v>11151.16</v>
      </c>
      <c r="AA59" s="4">
        <v>6248.27</v>
      </c>
      <c r="AB59" s="4">
        <v>23552</v>
      </c>
    </row>
    <row r="60" spans="1:28">
      <c r="A60">
        <v>2001</v>
      </c>
      <c r="B60">
        <v>13191</v>
      </c>
      <c r="C60">
        <v>312743</v>
      </c>
      <c r="D60">
        <v>7638</v>
      </c>
      <c r="E60" s="4">
        <v>3392.8</v>
      </c>
      <c r="F60" s="12">
        <v>887</v>
      </c>
      <c r="G60" s="11">
        <v>5250.7</v>
      </c>
      <c r="H60" s="4">
        <v>44977.5</v>
      </c>
      <c r="I60">
        <v>21017</v>
      </c>
      <c r="J60" s="4">
        <v>104.8</v>
      </c>
      <c r="K60">
        <v>37187</v>
      </c>
      <c r="L60">
        <v>30648</v>
      </c>
      <c r="M60" s="11">
        <v>4948.45</v>
      </c>
      <c r="N60" s="4">
        <v>242.1</v>
      </c>
      <c r="O60">
        <v>24592</v>
      </c>
      <c r="P60" s="3">
        <v>77.7</v>
      </c>
      <c r="Q60" s="4">
        <v>193.32136237256719</v>
      </c>
      <c r="R60" s="4">
        <v>179.12</v>
      </c>
      <c r="S60">
        <v>6929</v>
      </c>
      <c r="T60">
        <v>26669</v>
      </c>
      <c r="U60" s="4">
        <v>14863.5</v>
      </c>
      <c r="V60" s="4">
        <v>2598</v>
      </c>
      <c r="W60" s="4">
        <v>2864.4</v>
      </c>
      <c r="X60" s="4">
        <v>632.4</v>
      </c>
      <c r="Y60" s="4">
        <v>275.01</v>
      </c>
      <c r="Z60" s="4">
        <v>11423.27</v>
      </c>
      <c r="AA60" s="4">
        <v>8843.92</v>
      </c>
      <c r="AB60" s="4">
        <v>24874</v>
      </c>
    </row>
    <row r="61" spans="1:28">
      <c r="A61">
        <v>2002</v>
      </c>
      <c r="B61">
        <v>13379</v>
      </c>
      <c r="C61">
        <v>356720</v>
      </c>
      <c r="D61">
        <v>8220</v>
      </c>
      <c r="E61">
        <v>3344</v>
      </c>
      <c r="F61" s="12">
        <v>947</v>
      </c>
      <c r="G61" s="11">
        <v>5775.3</v>
      </c>
      <c r="H61" s="4">
        <v>48924.1</v>
      </c>
      <c r="I61">
        <v>21269</v>
      </c>
      <c r="J61" s="4">
        <v>129.6</v>
      </c>
      <c r="K61">
        <v>38681</v>
      </c>
      <c r="L61">
        <v>31168</v>
      </c>
      <c r="M61" s="4">
        <v>5030.3</v>
      </c>
      <c r="N61" s="4">
        <v>278.3</v>
      </c>
      <c r="O61">
        <v>25887</v>
      </c>
      <c r="P61" s="4">
        <v>129.5</v>
      </c>
      <c r="Q61" s="4">
        <v>193.26343836886002</v>
      </c>
      <c r="R61">
        <v>163</v>
      </c>
      <c r="S61">
        <v>7149</v>
      </c>
      <c r="T61">
        <v>32461</v>
      </c>
      <c r="U61" s="4">
        <v>15406.9</v>
      </c>
      <c r="V61" s="4">
        <v>2765</v>
      </c>
      <c r="W61" s="4">
        <v>3491.1</v>
      </c>
      <c r="X61" s="4">
        <v>662.1</v>
      </c>
      <c r="Y61" s="4">
        <v>327.79</v>
      </c>
      <c r="Z61" s="4">
        <v>10913.279999999999</v>
      </c>
      <c r="AA61" s="4">
        <v>13641</v>
      </c>
      <c r="AB61">
        <v>26991</v>
      </c>
    </row>
    <row r="62" spans="1:28">
      <c r="A62">
        <v>2003</v>
      </c>
      <c r="B62">
        <v>14143</v>
      </c>
      <c r="C62">
        <v>415223</v>
      </c>
      <c r="D62">
        <v>9279</v>
      </c>
      <c r="E62">
        <v>3434</v>
      </c>
      <c r="F62" s="12">
        <v>986</v>
      </c>
      <c r="G62" s="11">
        <v>4756.5</v>
      </c>
      <c r="H62" s="4">
        <v>53193.9</v>
      </c>
      <c r="I62">
        <v>21075</v>
      </c>
      <c r="J62" s="4">
        <v>151.80000000000001</v>
      </c>
      <c r="K62">
        <v>40684</v>
      </c>
      <c r="L62">
        <v>31060</v>
      </c>
      <c r="M62" s="4">
        <v>4461.7</v>
      </c>
      <c r="N62" s="4">
        <v>314.38</v>
      </c>
      <c r="O62">
        <v>26795</v>
      </c>
      <c r="P62" s="4">
        <v>153.80000000000001</v>
      </c>
      <c r="Q62" s="4">
        <v>186.89179796107507</v>
      </c>
      <c r="R62">
        <v>176</v>
      </c>
      <c r="S62">
        <v>7404</v>
      </c>
      <c r="T62">
        <v>31985</v>
      </c>
      <c r="U62" s="4">
        <v>16140.7</v>
      </c>
      <c r="V62" s="4">
        <v>2755.4</v>
      </c>
      <c r="W62" s="4">
        <v>4151.1000000000004</v>
      </c>
      <c r="X62" s="4">
        <v>762.3</v>
      </c>
      <c r="Y62" s="4">
        <v>360.32</v>
      </c>
      <c r="Z62" s="4">
        <v>11412.589999999998</v>
      </c>
      <c r="AA62" s="4">
        <v>15426</v>
      </c>
      <c r="AB62">
        <v>29338</v>
      </c>
    </row>
    <row r="63" spans="1:28" ht="15">
      <c r="A63">
        <v>2004</v>
      </c>
      <c r="B63">
        <v>14951</v>
      </c>
      <c r="C63">
        <v>464676</v>
      </c>
      <c r="D63" s="4">
        <v>10372.799999999999</v>
      </c>
      <c r="E63">
        <v>3433</v>
      </c>
      <c r="F63">
        <v>1025</v>
      </c>
      <c r="G63" s="4">
        <v>4410.3</v>
      </c>
      <c r="H63" s="4">
        <v>52481.2</v>
      </c>
      <c r="I63">
        <v>21441</v>
      </c>
      <c r="J63" s="4">
        <v>165</v>
      </c>
      <c r="K63">
        <v>42690</v>
      </c>
      <c r="L63">
        <v>30610</v>
      </c>
      <c r="M63" s="4">
        <v>5047.6000000000004</v>
      </c>
      <c r="N63" s="4">
        <v>310.73099999999999</v>
      </c>
      <c r="O63">
        <v>27476</v>
      </c>
      <c r="P63" s="25">
        <v>176.3</v>
      </c>
      <c r="Q63" s="25">
        <v>218.11283595922151</v>
      </c>
      <c r="R63">
        <v>189</v>
      </c>
      <c r="S63">
        <v>7552</v>
      </c>
      <c r="T63">
        <v>32945</v>
      </c>
      <c r="U63" s="4">
        <v>17478.5</v>
      </c>
      <c r="V63" s="4">
        <v>2995.5</v>
      </c>
      <c r="W63" s="4">
        <v>4994</v>
      </c>
      <c r="X63" s="4">
        <v>761.6</v>
      </c>
      <c r="Y63" s="4">
        <v>395.9</v>
      </c>
      <c r="Z63" s="4">
        <v>12291.85</v>
      </c>
      <c r="AA63" s="4">
        <v>15568</v>
      </c>
      <c r="AB63">
        <v>29524</v>
      </c>
    </row>
    <row r="64" spans="1:28" ht="15">
      <c r="A64">
        <v>2005</v>
      </c>
      <c r="B64">
        <v>16001</v>
      </c>
      <c r="C64">
        <v>503353</v>
      </c>
      <c r="D64" s="4">
        <v>10999.8</v>
      </c>
      <c r="E64">
        <v>3400</v>
      </c>
      <c r="F64">
        <v>1101</v>
      </c>
      <c r="G64" s="4">
        <v>4754.3999999999996</v>
      </c>
      <c r="H64" s="4">
        <v>58445</v>
      </c>
      <c r="I64">
        <v>20800</v>
      </c>
      <c r="J64" s="4">
        <v>213.9</v>
      </c>
      <c r="K64">
        <v>42545</v>
      </c>
      <c r="L64">
        <v>30600</v>
      </c>
      <c r="M64" s="4">
        <v>5651.7</v>
      </c>
      <c r="N64" s="4">
        <v>318.55200000000002</v>
      </c>
      <c r="O64">
        <v>26959</v>
      </c>
      <c r="P64" s="4">
        <v>219</v>
      </c>
      <c r="Q64" s="25">
        <v>244.09175162187211</v>
      </c>
      <c r="R64">
        <v>196</v>
      </c>
      <c r="S64">
        <v>7693</v>
      </c>
      <c r="T64">
        <v>31471</v>
      </c>
      <c r="U64" s="4">
        <v>19077.7</v>
      </c>
      <c r="V64" s="4">
        <v>3248.1</v>
      </c>
      <c r="W64" s="4">
        <v>5757.3</v>
      </c>
      <c r="X64" s="4">
        <v>847.7</v>
      </c>
      <c r="Y64" s="4">
        <v>413.47</v>
      </c>
      <c r="Z64" s="4">
        <v>12864.089999999998</v>
      </c>
      <c r="AA64" s="4">
        <v>16232</v>
      </c>
      <c r="AB64">
        <v>30603</v>
      </c>
    </row>
    <row r="65" spans="1:28" ht="15">
      <c r="A65">
        <v>2006</v>
      </c>
      <c r="B65">
        <v>17066</v>
      </c>
      <c r="C65">
        <v>527660</v>
      </c>
      <c r="D65">
        <v>13831</v>
      </c>
      <c r="E65">
        <v>3434</v>
      </c>
      <c r="F65">
        <v>1171</v>
      </c>
      <c r="G65" s="4">
        <v>4958.8</v>
      </c>
      <c r="H65" s="4">
        <v>55358.400000000001</v>
      </c>
      <c r="I65">
        <v>23173</v>
      </c>
      <c r="J65" s="4">
        <v>251.1</v>
      </c>
      <c r="K65">
        <v>43457</v>
      </c>
      <c r="L65">
        <v>30365</v>
      </c>
      <c r="M65" s="4">
        <v>6064</v>
      </c>
      <c r="N65" s="4">
        <v>296.66500000000002</v>
      </c>
      <c r="O65">
        <v>26631</v>
      </c>
      <c r="P65" s="4">
        <v>293.3</v>
      </c>
      <c r="Q65" s="25">
        <v>280.26529193697866</v>
      </c>
      <c r="R65">
        <v>197</v>
      </c>
      <c r="S65">
        <v>8145</v>
      </c>
      <c r="T65">
        <v>32142</v>
      </c>
      <c r="U65" s="4">
        <v>20541.099999999999</v>
      </c>
      <c r="V65" s="4">
        <v>3241.8</v>
      </c>
      <c r="W65" s="4">
        <v>6324.4</v>
      </c>
      <c r="X65" s="4">
        <v>898.4</v>
      </c>
      <c r="Y65" s="4">
        <v>485.33</v>
      </c>
      <c r="Z65" s="4">
        <v>13752.45</v>
      </c>
      <c r="AA65" s="4">
        <v>19088.804429687851</v>
      </c>
      <c r="AB65">
        <v>31454</v>
      </c>
    </row>
    <row r="66" spans="1:28" ht="15">
      <c r="A66">
        <v>2007</v>
      </c>
      <c r="B66">
        <v>19255</v>
      </c>
      <c r="C66">
        <v>556961</v>
      </c>
      <c r="D66">
        <v>17619</v>
      </c>
      <c r="E66">
        <v>3773</v>
      </c>
      <c r="F66">
        <v>1475</v>
      </c>
      <c r="G66" s="4">
        <v>5251.1</v>
      </c>
      <c r="H66" s="4">
        <v>54948.800000000003</v>
      </c>
      <c r="I66">
        <v>22731</v>
      </c>
      <c r="J66" s="4">
        <v>324.60000000000002</v>
      </c>
      <c r="K66">
        <v>44273</v>
      </c>
      <c r="L66">
        <v>31090</v>
      </c>
      <c r="M66" s="4">
        <v>6234.6</v>
      </c>
      <c r="N66" s="4">
        <v>326.20499999999998</v>
      </c>
      <c r="O66" s="12">
        <v>26275</v>
      </c>
      <c r="P66" s="4">
        <v>352</v>
      </c>
      <c r="Q66" s="25">
        <v>323.0711306765524</v>
      </c>
      <c r="R66">
        <v>209</v>
      </c>
      <c r="S66">
        <v>8388</v>
      </c>
      <c r="T66">
        <v>34439</v>
      </c>
      <c r="U66" s="4">
        <v>23774.3</v>
      </c>
      <c r="V66" s="4">
        <v>3190.1</v>
      </c>
      <c r="W66" s="4">
        <v>6358.2</v>
      </c>
      <c r="X66" s="4">
        <v>933.8</v>
      </c>
      <c r="Y66" s="4">
        <v>506.08</v>
      </c>
      <c r="Z66" s="4">
        <v>14660.740000000002</v>
      </c>
      <c r="AA66" s="4">
        <v>19959.795565706299</v>
      </c>
      <c r="AB66">
        <v>33486</v>
      </c>
    </row>
    <row r="67" spans="1:28" ht="15">
      <c r="A67">
        <v>2008</v>
      </c>
      <c r="B67">
        <v>21100</v>
      </c>
      <c r="C67" s="4">
        <v>621131.1</v>
      </c>
      <c r="D67">
        <v>21450</v>
      </c>
      <c r="E67">
        <v>4298</v>
      </c>
      <c r="F67">
        <v>1388</v>
      </c>
      <c r="G67" s="4">
        <v>6395.6</v>
      </c>
      <c r="H67" s="4">
        <v>49827.1</v>
      </c>
      <c r="I67">
        <v>24410</v>
      </c>
      <c r="J67" s="4">
        <v>345.7</v>
      </c>
      <c r="K67">
        <v>45063</v>
      </c>
      <c r="L67">
        <v>32824</v>
      </c>
      <c r="M67" s="4">
        <v>7218.7</v>
      </c>
      <c r="N67" s="4">
        <v>321.48599999999999</v>
      </c>
      <c r="O67" s="12">
        <v>28156</v>
      </c>
      <c r="P67" s="4">
        <v>398</v>
      </c>
      <c r="Q67" s="25">
        <v>369.58410565338272</v>
      </c>
      <c r="R67" s="21">
        <v>161.60294010044234</v>
      </c>
      <c r="S67">
        <v>8448</v>
      </c>
      <c r="T67">
        <v>35932</v>
      </c>
      <c r="U67" s="4">
        <v>22525</v>
      </c>
      <c r="V67" s="4">
        <v>3285.1</v>
      </c>
      <c r="W67" s="4">
        <v>7557.6</v>
      </c>
      <c r="X67">
        <v>1001</v>
      </c>
      <c r="Y67" s="4">
        <v>566.20000000000005</v>
      </c>
      <c r="Z67" s="4">
        <v>15174.310000000001</v>
      </c>
      <c r="AA67" s="4">
        <v>22291.540704514231</v>
      </c>
      <c r="AB67">
        <v>36431</v>
      </c>
    </row>
    <row r="68" spans="1:28" ht="15">
      <c r="A68">
        <v>2009</v>
      </c>
      <c r="B68">
        <v>21828</v>
      </c>
      <c r="C68" s="4">
        <v>668566.69999999995</v>
      </c>
      <c r="D68">
        <v>17356</v>
      </c>
      <c r="E68">
        <v>4046</v>
      </c>
      <c r="F68">
        <v>1355</v>
      </c>
      <c r="G68" s="4">
        <v>5966.1</v>
      </c>
      <c r="H68" s="4">
        <v>51823.9</v>
      </c>
      <c r="I68">
        <v>23252</v>
      </c>
      <c r="J68" s="19">
        <v>312.5</v>
      </c>
      <c r="K68">
        <v>48146</v>
      </c>
      <c r="L68">
        <v>34171</v>
      </c>
      <c r="M68" s="19">
        <v>7660.1</v>
      </c>
      <c r="N68" s="4">
        <v>298.62</v>
      </c>
      <c r="O68" s="20">
        <v>27571</v>
      </c>
      <c r="P68" s="4">
        <v>261.7</v>
      </c>
      <c r="Q68" s="4">
        <v>291.24189063948103</v>
      </c>
      <c r="R68" s="27">
        <v>160.49607064769958</v>
      </c>
      <c r="S68">
        <v>8733</v>
      </c>
      <c r="T68">
        <v>38960</v>
      </c>
      <c r="U68" s="4">
        <v>24661</v>
      </c>
      <c r="V68" s="24">
        <v>3563</v>
      </c>
      <c r="W68" s="4">
        <v>6785.2</v>
      </c>
      <c r="X68">
        <v>972</v>
      </c>
      <c r="Y68" s="4">
        <v>575.05999999999995</v>
      </c>
      <c r="Z68" s="4">
        <v>14525.19</v>
      </c>
      <c r="AA68" s="4">
        <v>25345.413765537625</v>
      </c>
      <c r="AB68">
        <v>37425</v>
      </c>
    </row>
    <row r="69" spans="1:28" ht="15">
      <c r="A69">
        <v>2010</v>
      </c>
      <c r="B69">
        <v>19255</v>
      </c>
      <c r="C69" s="4">
        <v>698179.5</v>
      </c>
      <c r="D69">
        <v>19321</v>
      </c>
      <c r="E69">
        <v>3960</v>
      </c>
      <c r="F69">
        <v>1320</v>
      </c>
      <c r="G69" s="4">
        <v>5585.3</v>
      </c>
      <c r="H69" s="4">
        <v>47705.7</v>
      </c>
      <c r="I69">
        <v>25328</v>
      </c>
      <c r="J69" s="19">
        <v>250.7</v>
      </c>
      <c r="K69">
        <v>46648</v>
      </c>
      <c r="L69">
        <v>34925</v>
      </c>
      <c r="M69" s="19">
        <v>6163.9</v>
      </c>
      <c r="N69" s="4">
        <v>280.89499999999998</v>
      </c>
      <c r="O69" s="24">
        <v>27206</v>
      </c>
      <c r="P69" s="4">
        <v>196</v>
      </c>
      <c r="Q69" s="4">
        <v>246.32182576459687</v>
      </c>
      <c r="R69" s="27">
        <v>206.98458766289531</v>
      </c>
      <c r="S69">
        <v>8472</v>
      </c>
      <c r="T69">
        <v>39279</v>
      </c>
      <c r="U69" s="4">
        <v>26505</v>
      </c>
      <c r="V69" s="24">
        <v>3563</v>
      </c>
      <c r="W69" s="4">
        <v>6629.8</v>
      </c>
      <c r="X69">
        <v>859</v>
      </c>
      <c r="Y69" s="4">
        <v>582.95899999999995</v>
      </c>
      <c r="Z69" s="4">
        <v>14882.53</v>
      </c>
      <c r="AA69" s="4">
        <v>26960.18297462686</v>
      </c>
      <c r="AB69">
        <v>37645</v>
      </c>
    </row>
    <row r="70" spans="1:28" ht="15">
      <c r="A70">
        <v>2011</v>
      </c>
      <c r="B70">
        <v>20607</v>
      </c>
      <c r="C70" s="4">
        <v>711338.40800000005</v>
      </c>
      <c r="D70">
        <v>19877</v>
      </c>
      <c r="E70">
        <v>3956</v>
      </c>
      <c r="F70">
        <v>1166</v>
      </c>
      <c r="G70" s="27">
        <v>5912.8</v>
      </c>
      <c r="H70" s="4">
        <v>43785.2</v>
      </c>
      <c r="I70">
        <v>24259</v>
      </c>
      <c r="J70" s="24">
        <v>280</v>
      </c>
      <c r="K70">
        <v>46471</v>
      </c>
      <c r="L70">
        <v>34630</v>
      </c>
      <c r="M70" s="19">
        <v>5128</v>
      </c>
      <c r="N70" s="4">
        <v>295.96699999999998</v>
      </c>
      <c r="O70" s="24">
        <v>27429</v>
      </c>
      <c r="P70" s="4">
        <v>211.7</v>
      </c>
      <c r="Q70" s="4">
        <v>247.6251158480074</v>
      </c>
      <c r="R70" s="27">
        <v>184.84719860804023</v>
      </c>
      <c r="S70">
        <v>8379</v>
      </c>
      <c r="T70">
        <v>40534</v>
      </c>
      <c r="U70" s="4">
        <v>28015</v>
      </c>
      <c r="V70" s="24">
        <v>3528</v>
      </c>
      <c r="W70" s="4">
        <v>7255.3</v>
      </c>
      <c r="X70">
        <v>766</v>
      </c>
      <c r="Y70" s="4">
        <v>478.86</v>
      </c>
      <c r="Z70" s="4">
        <v>14168.009999999998</v>
      </c>
      <c r="AA70" s="4">
        <v>28984.811370559266</v>
      </c>
      <c r="AB70">
        <v>37608</v>
      </c>
    </row>
    <row r="71" spans="1:28" s="14" customFormat="1" ht="15">
      <c r="A71" s="14">
        <v>2012</v>
      </c>
      <c r="B71" s="24">
        <v>20276</v>
      </c>
      <c r="C71" s="4">
        <v>684779.60600000003</v>
      </c>
      <c r="D71">
        <v>19820</v>
      </c>
      <c r="E71">
        <v>4023</v>
      </c>
      <c r="F71" s="4">
        <v>1229.0999999999999</v>
      </c>
      <c r="G71" s="25">
        <v>5588.9</v>
      </c>
      <c r="H71" s="4">
        <v>42007.199999999997</v>
      </c>
      <c r="I71">
        <v>25617</v>
      </c>
      <c r="J71" s="24">
        <v>340</v>
      </c>
      <c r="K71">
        <v>46725</v>
      </c>
      <c r="L71" s="24">
        <v>36168</v>
      </c>
      <c r="M71" s="25">
        <v>4603.6000000000004</v>
      </c>
      <c r="N71" s="4">
        <v>297.64999999999998</v>
      </c>
      <c r="O71" s="24">
        <v>26254</v>
      </c>
      <c r="P71" s="4">
        <v>199</v>
      </c>
      <c r="Q71" s="4">
        <v>255.67655236329935</v>
      </c>
      <c r="R71" s="27">
        <v>184.84719860804023</v>
      </c>
      <c r="S71" s="4">
        <v>8066.8</v>
      </c>
      <c r="T71">
        <v>41560</v>
      </c>
      <c r="U71" s="4">
        <v>29266</v>
      </c>
      <c r="V71" s="25">
        <v>3220</v>
      </c>
      <c r="W71" s="4">
        <v>7293.23</v>
      </c>
      <c r="X71">
        <v>794</v>
      </c>
      <c r="Y71" s="4">
        <v>423</v>
      </c>
      <c r="Z71" s="25">
        <v>14679.11</v>
      </c>
      <c r="AA71" s="19">
        <v>32252.999768522532</v>
      </c>
      <c r="AB71">
        <v>36838</v>
      </c>
    </row>
    <row r="72" spans="1:28" ht="15">
      <c r="A72" s="14">
        <v>2013</v>
      </c>
      <c r="B72" s="24">
        <v>18593</v>
      </c>
      <c r="C72" s="4">
        <v>639703.96</v>
      </c>
      <c r="D72" s="24">
        <v>19022</v>
      </c>
      <c r="E72" s="24">
        <v>3939</v>
      </c>
      <c r="F72" s="25">
        <v>1325.6</v>
      </c>
      <c r="G72" s="25">
        <v>5459.3</v>
      </c>
      <c r="H72" s="25">
        <v>40765.300000000003</v>
      </c>
      <c r="I72" s="24">
        <v>23682</v>
      </c>
      <c r="J72" s="24">
        <v>361</v>
      </c>
      <c r="K72" s="24">
        <v>47010</v>
      </c>
      <c r="L72" s="24">
        <v>34593</v>
      </c>
      <c r="M72" s="25">
        <v>4259.2520000000004</v>
      </c>
      <c r="N72" s="25">
        <v>286.34100000000001</v>
      </c>
      <c r="O72" s="24">
        <v>25526</v>
      </c>
      <c r="P72" s="25">
        <v>213.6</v>
      </c>
      <c r="Q72" s="25">
        <v>267.31927710843377</v>
      </c>
      <c r="R72" s="27">
        <v>194.80902368272501</v>
      </c>
      <c r="S72" s="24">
        <v>7702</v>
      </c>
      <c r="T72" s="24">
        <v>43427</v>
      </c>
      <c r="U72" s="25">
        <v>29317</v>
      </c>
      <c r="V72" s="24">
        <v>3558</v>
      </c>
      <c r="W72" s="25">
        <v>8161.7669999999998</v>
      </c>
      <c r="X72" s="24">
        <v>729</v>
      </c>
      <c r="Y72" s="25">
        <v>381.65800000000002</v>
      </c>
      <c r="Z72" s="25">
        <v>12986.689999999999</v>
      </c>
      <c r="AA72" s="4">
        <v>35438.044557251465</v>
      </c>
      <c r="AB72" s="24">
        <v>36217</v>
      </c>
    </row>
    <row r="73" spans="1:28" ht="15">
      <c r="A73" s="14">
        <v>2014</v>
      </c>
      <c r="B73" s="24">
        <v>20076</v>
      </c>
      <c r="C73" s="4">
        <v>609914</v>
      </c>
      <c r="D73" s="24">
        <v>18788</v>
      </c>
      <c r="E73" s="24">
        <v>3913</v>
      </c>
      <c r="F73" s="24">
        <v>1232</v>
      </c>
      <c r="G73" s="24">
        <v>5211</v>
      </c>
      <c r="H73" s="25">
        <v>41990.5</v>
      </c>
      <c r="I73" s="24">
        <v>22769</v>
      </c>
      <c r="J73" s="24">
        <v>386</v>
      </c>
      <c r="K73" s="25">
        <v>47947.5</v>
      </c>
      <c r="L73" s="24">
        <v>34749</v>
      </c>
      <c r="M73" s="25">
        <v>4169.1000000000004</v>
      </c>
      <c r="N73" s="25">
        <v>281.40199999999999</v>
      </c>
      <c r="O73" s="25">
        <v>23796.12</v>
      </c>
      <c r="P73" s="4">
        <v>225.7</v>
      </c>
      <c r="Q73" s="25">
        <v>321.76784059314178</v>
      </c>
      <c r="R73" s="27">
        <v>210.30519602112361</v>
      </c>
      <c r="S73" s="24">
        <v>7788</v>
      </c>
      <c r="T73" s="24">
        <v>46234</v>
      </c>
      <c r="U73" s="25">
        <v>32634.218000000001</v>
      </c>
      <c r="V73" s="24">
        <v>3099</v>
      </c>
      <c r="W73" s="25">
        <v>9014.2049999999999</v>
      </c>
      <c r="X73" s="24">
        <v>752</v>
      </c>
      <c r="Y73" s="25">
        <v>366.46</v>
      </c>
      <c r="Z73" s="25">
        <v>12851.631000000001</v>
      </c>
      <c r="AA73" s="4">
        <v>38891.046495912007</v>
      </c>
      <c r="AB73" s="24">
        <v>35850</v>
      </c>
    </row>
    <row r="74" spans="1:28" ht="15">
      <c r="A74" s="14">
        <v>2015</v>
      </c>
      <c r="B74" s="24">
        <v>18942</v>
      </c>
      <c r="C74">
        <v>596024</v>
      </c>
      <c r="D74">
        <v>16671</v>
      </c>
      <c r="E74">
        <v>3758</v>
      </c>
      <c r="F74">
        <v>1166</v>
      </c>
      <c r="G74">
        <v>5179</v>
      </c>
      <c r="H74" s="4">
        <v>43738.1</v>
      </c>
      <c r="I74">
        <v>23296</v>
      </c>
      <c r="J74">
        <v>412</v>
      </c>
      <c r="K74">
        <v>45855</v>
      </c>
      <c r="L74">
        <v>35517</v>
      </c>
      <c r="M74" s="4">
        <v>4582.5</v>
      </c>
      <c r="N74" s="4">
        <v>285.76499999999999</v>
      </c>
      <c r="O74" s="4">
        <v>21494.167999999998</v>
      </c>
      <c r="P74" s="4">
        <v>257.8</v>
      </c>
      <c r="Q74">
        <v>425</v>
      </c>
      <c r="R74" s="21">
        <v>273.39675482746071</v>
      </c>
      <c r="S74">
        <v>8000</v>
      </c>
      <c r="T74">
        <v>47550</v>
      </c>
      <c r="U74" s="4">
        <v>39427.976999999999</v>
      </c>
      <c r="V74" s="4">
        <v>3321.94</v>
      </c>
      <c r="W74" s="4">
        <v>9938.82</v>
      </c>
      <c r="X74">
        <v>877</v>
      </c>
      <c r="Y74" s="4">
        <v>366.96499999999997</v>
      </c>
      <c r="Z74" s="4">
        <v>12715.760000000002</v>
      </c>
      <c r="AA74" s="4">
        <v>41546.222288873025</v>
      </c>
      <c r="AB74" s="4">
        <v>36444.89</v>
      </c>
    </row>
    <row r="75" spans="1:28" ht="15">
      <c r="A75" s="14"/>
      <c r="B75" s="24"/>
      <c r="M75" s="4"/>
    </row>
    <row r="76" spans="1:28">
      <c r="B76" s="35" t="s">
        <v>14</v>
      </c>
      <c r="C76" s="35"/>
      <c r="D76" s="35"/>
      <c r="E76" s="35"/>
      <c r="F76" s="35"/>
      <c r="G76" s="35"/>
      <c r="H76" s="35"/>
      <c r="I76" s="35"/>
      <c r="J76" s="35"/>
    </row>
    <row r="77" spans="1:28" ht="28" customHeight="1">
      <c r="B77" s="35" t="s">
        <v>15</v>
      </c>
      <c r="C77" s="35"/>
      <c r="D77" s="35"/>
      <c r="E77" s="35"/>
      <c r="F77" s="35"/>
      <c r="G77" s="35"/>
      <c r="H77" s="35"/>
      <c r="I77" s="35"/>
      <c r="J77" s="35"/>
    </row>
    <row r="78" spans="1:28" ht="52" customHeight="1">
      <c r="B78" s="38" t="s">
        <v>49</v>
      </c>
      <c r="C78" s="38"/>
      <c r="D78" s="38"/>
      <c r="E78" s="38"/>
      <c r="F78" s="38"/>
      <c r="G78" s="38"/>
      <c r="H78" s="38"/>
      <c r="I78" s="38"/>
      <c r="J78" s="38"/>
    </row>
    <row r="79" spans="1:28" ht="26" customHeight="1">
      <c r="B79" s="35" t="s">
        <v>17</v>
      </c>
      <c r="C79" s="35"/>
      <c r="D79" s="35"/>
      <c r="E79" s="35"/>
      <c r="F79" s="35"/>
      <c r="G79" s="35"/>
      <c r="H79" s="35"/>
      <c r="I79" s="35"/>
      <c r="J79" s="35"/>
    </row>
    <row r="80" spans="1:28" ht="27" customHeight="1">
      <c r="B80" s="35" t="s">
        <v>4</v>
      </c>
      <c r="C80" s="35"/>
      <c r="D80" s="35"/>
      <c r="E80" s="35"/>
      <c r="F80" s="35"/>
      <c r="G80" s="35"/>
      <c r="H80" s="35"/>
      <c r="I80" s="35"/>
      <c r="J80" s="35"/>
    </row>
    <row r="81" spans="2:10">
      <c r="B81" t="s">
        <v>5</v>
      </c>
    </row>
    <row r="82" spans="2:10">
      <c r="B82" t="s">
        <v>54</v>
      </c>
      <c r="J82" s="30"/>
    </row>
    <row r="83" spans="2:10" ht="41" customHeight="1">
      <c r="B83" s="35" t="s">
        <v>55</v>
      </c>
      <c r="C83" s="35"/>
      <c r="D83" s="35"/>
      <c r="E83" s="35"/>
      <c r="F83" s="35"/>
      <c r="G83" s="35"/>
      <c r="H83" s="35"/>
      <c r="I83" s="35"/>
    </row>
    <row r="84" spans="2:10" ht="28" customHeight="1">
      <c r="B84" s="39" t="s">
        <v>58</v>
      </c>
      <c r="C84" s="39"/>
      <c r="D84" s="39"/>
      <c r="E84" s="39"/>
      <c r="F84" s="39"/>
      <c r="G84" s="39"/>
      <c r="H84" s="39"/>
      <c r="I84" s="39"/>
    </row>
    <row r="85" spans="2:10" ht="40" customHeight="1">
      <c r="B85" s="39" t="s">
        <v>59</v>
      </c>
      <c r="C85" s="39"/>
      <c r="D85" s="39"/>
      <c r="E85" s="39"/>
      <c r="F85" s="39"/>
      <c r="G85" s="39"/>
      <c r="H85" s="39"/>
      <c r="I85" s="39"/>
      <c r="J85" s="39"/>
    </row>
    <row r="86" spans="2:10" ht="40" customHeight="1">
      <c r="B86" s="35" t="s">
        <v>60</v>
      </c>
      <c r="C86" s="35"/>
      <c r="D86" s="35"/>
      <c r="E86" s="35"/>
      <c r="F86" s="35"/>
      <c r="G86" s="35"/>
      <c r="H86" s="35"/>
      <c r="I86" s="35"/>
      <c r="J86" s="35"/>
    </row>
    <row r="87" spans="2:10" ht="26" customHeight="1">
      <c r="B87" s="39" t="s">
        <v>61</v>
      </c>
      <c r="C87" s="39"/>
      <c r="D87" s="39"/>
      <c r="E87" s="39"/>
      <c r="F87" s="39"/>
      <c r="G87" s="39"/>
      <c r="H87" s="39"/>
      <c r="I87" s="30"/>
      <c r="J87" s="30"/>
    </row>
    <row r="88" spans="2:10" ht="52" customHeight="1">
      <c r="B88" s="35" t="s">
        <v>62</v>
      </c>
      <c r="C88" s="35"/>
      <c r="D88" s="35"/>
      <c r="E88" s="35"/>
      <c r="F88" s="35"/>
      <c r="G88" s="35"/>
      <c r="H88" s="35"/>
      <c r="I88" s="35"/>
      <c r="J88" s="35"/>
    </row>
  </sheetData>
  <mergeCells count="12">
    <mergeCell ref="B80:J80"/>
    <mergeCell ref="B86:J86"/>
    <mergeCell ref="B88:J88"/>
    <mergeCell ref="B1:L1"/>
    <mergeCell ref="B76:J76"/>
    <mergeCell ref="B78:J78"/>
    <mergeCell ref="B77:J77"/>
    <mergeCell ref="B79:J79"/>
    <mergeCell ref="B83:I83"/>
    <mergeCell ref="B85:J85"/>
    <mergeCell ref="B87:H87"/>
    <mergeCell ref="B84:I84"/>
  </mergeCells>
  <phoneticPr fontId="3"/>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5"/>
  <sheetViews>
    <sheetView workbookViewId="0">
      <pane xSplit="2" ySplit="4" topLeftCell="Z5" activePane="bottomRight" state="frozen"/>
      <selection pane="topRight" activeCell="B1" sqref="B1"/>
      <selection pane="bottomLeft" activeCell="A4" sqref="A4"/>
      <selection pane="bottomRight" activeCell="AI38" sqref="AI38"/>
    </sheetView>
  </sheetViews>
  <sheetFormatPr baseColWidth="10" defaultRowHeight="13" x14ac:dyDescent="0"/>
  <cols>
    <col min="34" max="39" width="10.7109375" customWidth="1"/>
  </cols>
  <sheetData>
    <row r="1" spans="1:37">
      <c r="C1" s="1" t="s">
        <v>52</v>
      </c>
    </row>
    <row r="2" spans="1:37">
      <c r="C2" t="s">
        <v>13</v>
      </c>
    </row>
    <row r="3" spans="1:37">
      <c r="C3" t="s">
        <v>48</v>
      </c>
    </row>
    <row r="4" spans="1:37" s="1" customFormat="1">
      <c r="A4" s="1" t="s">
        <v>26</v>
      </c>
      <c r="C4" s="1" t="s">
        <v>27</v>
      </c>
      <c r="D4" s="1" t="s">
        <v>28</v>
      </c>
      <c r="E4" s="1" t="s">
        <v>45</v>
      </c>
      <c r="F4" s="1" t="s">
        <v>29</v>
      </c>
      <c r="G4" s="1" t="s">
        <v>3</v>
      </c>
      <c r="H4" s="1" t="s">
        <v>6</v>
      </c>
      <c r="I4" s="1" t="s">
        <v>7</v>
      </c>
      <c r="J4" s="1" t="s">
        <v>31</v>
      </c>
      <c r="K4" s="1" t="s">
        <v>0</v>
      </c>
      <c r="L4" s="1" t="s">
        <v>1</v>
      </c>
      <c r="M4" s="1" t="s">
        <v>34</v>
      </c>
      <c r="N4" s="1" t="s">
        <v>56</v>
      </c>
      <c r="O4" s="1" t="s">
        <v>35</v>
      </c>
      <c r="P4" s="1" t="s">
        <v>57</v>
      </c>
      <c r="Q4" s="1" t="s">
        <v>63</v>
      </c>
      <c r="R4" s="1" t="s">
        <v>64</v>
      </c>
      <c r="S4" s="1" t="s">
        <v>65</v>
      </c>
      <c r="T4" s="1" t="s">
        <v>39</v>
      </c>
      <c r="U4" s="1" t="s">
        <v>40</v>
      </c>
      <c r="V4" s="1" t="s">
        <v>66</v>
      </c>
      <c r="W4" s="1" t="s">
        <v>43</v>
      </c>
      <c r="X4" s="1" t="s">
        <v>2</v>
      </c>
      <c r="Y4" s="1" t="s">
        <v>8</v>
      </c>
      <c r="Z4" s="1" t="s">
        <v>9</v>
      </c>
      <c r="AA4" s="1" t="s">
        <v>67</v>
      </c>
      <c r="AB4" s="1" t="s">
        <v>10</v>
      </c>
      <c r="AC4" s="1" t="s">
        <v>68</v>
      </c>
      <c r="AD4" s="1" t="s">
        <v>69</v>
      </c>
      <c r="AE4" s="1" t="s">
        <v>70</v>
      </c>
      <c r="AF4" s="4" t="s">
        <v>71</v>
      </c>
      <c r="AG4" s="4"/>
      <c r="AH4" s="4" t="s">
        <v>72</v>
      </c>
      <c r="AI4" s="4" t="s">
        <v>73</v>
      </c>
      <c r="AJ4" s="4" t="s">
        <v>74</v>
      </c>
      <c r="AK4" s="4" t="s">
        <v>75</v>
      </c>
    </row>
    <row r="5" spans="1:37" s="4" customFormat="1">
      <c r="B5" s="4">
        <v>1949</v>
      </c>
      <c r="C5" s="4" t="s">
        <v>16</v>
      </c>
      <c r="D5" s="4">
        <v>130993.67864970684</v>
      </c>
      <c r="E5" s="4" t="s">
        <v>16</v>
      </c>
      <c r="F5" s="4">
        <v>2266.2023388498219</v>
      </c>
      <c r="G5" s="4" t="s">
        <v>16</v>
      </c>
      <c r="H5" s="4" t="s">
        <v>16</v>
      </c>
      <c r="I5" s="4" t="s">
        <v>16</v>
      </c>
      <c r="J5" s="4">
        <v>1215.4863462780354</v>
      </c>
      <c r="K5" s="4" t="s">
        <v>16</v>
      </c>
      <c r="L5" s="4">
        <v>18316.632967086174</v>
      </c>
      <c r="M5" s="4" t="s">
        <v>16</v>
      </c>
      <c r="N5" s="4">
        <v>935.39711779703157</v>
      </c>
      <c r="O5" s="4" t="s">
        <v>16</v>
      </c>
      <c r="P5" s="4">
        <v>7246.5281313273608</v>
      </c>
      <c r="Q5" s="4" t="s">
        <v>16</v>
      </c>
      <c r="R5" s="4" t="s">
        <v>16</v>
      </c>
      <c r="S5" s="3">
        <v>28.820472913262041</v>
      </c>
      <c r="T5" s="4">
        <v>3986.5777699448113</v>
      </c>
      <c r="U5" s="4">
        <v>1187.7679714771</v>
      </c>
      <c r="V5" s="4" t="s">
        <v>16</v>
      </c>
      <c r="W5" s="4">
        <v>871.05978583333751</v>
      </c>
      <c r="X5" s="4" t="s">
        <v>16</v>
      </c>
      <c r="Y5" s="4" t="s">
        <v>16</v>
      </c>
      <c r="Z5" s="4" t="s">
        <v>16</v>
      </c>
      <c r="AA5" s="4">
        <v>3158.5861168424635</v>
      </c>
    </row>
    <row r="6" spans="1:37" s="4" customFormat="1">
      <c r="B6" s="4">
        <v>1950</v>
      </c>
      <c r="C6" s="4">
        <v>4205.5460386407613</v>
      </c>
      <c r="D6" s="4">
        <v>140780.08981334281</v>
      </c>
      <c r="E6" s="4" t="s">
        <v>16</v>
      </c>
      <c r="F6" s="4">
        <v>2286.0032463042821</v>
      </c>
      <c r="G6" s="4" t="s">
        <v>16</v>
      </c>
      <c r="H6" s="4" t="s">
        <v>16</v>
      </c>
      <c r="I6" s="4" t="s">
        <v>16</v>
      </c>
      <c r="J6" s="4">
        <v>1141.9360229892566</v>
      </c>
      <c r="K6" s="4" t="s">
        <v>16</v>
      </c>
      <c r="L6" s="4">
        <v>19804.598739090387</v>
      </c>
      <c r="M6" s="4" t="s">
        <v>16</v>
      </c>
      <c r="N6" s="4">
        <v>1048.5332976073432</v>
      </c>
      <c r="O6" s="4" t="s">
        <v>16</v>
      </c>
      <c r="P6" s="4">
        <v>8554.6370338150919</v>
      </c>
      <c r="Q6" s="4" t="s">
        <v>16</v>
      </c>
      <c r="R6" s="4" t="s">
        <v>16</v>
      </c>
      <c r="S6" s="3">
        <v>42.113755533575798</v>
      </c>
      <c r="T6" s="4">
        <v>4846.1303295013049</v>
      </c>
      <c r="U6" s="4">
        <v>1042.738965951638</v>
      </c>
      <c r="V6" s="4" t="s">
        <v>16</v>
      </c>
      <c r="W6" s="4">
        <v>937.07739198523052</v>
      </c>
      <c r="X6" s="4" t="s">
        <v>16</v>
      </c>
      <c r="Y6" s="4" t="s">
        <v>16</v>
      </c>
      <c r="Z6" s="4" t="s">
        <v>16</v>
      </c>
      <c r="AA6" s="4">
        <v>2961.0658669900031</v>
      </c>
      <c r="AC6" s="4">
        <v>32657.117039255714</v>
      </c>
      <c r="AD6" s="4">
        <f>SUM(C6:D6,F6,J6,L6,P6,S6:U6,W6,AC6)</f>
        <v>216297.98837641001</v>
      </c>
      <c r="AE6" s="4">
        <f>AD6-D6</f>
        <v>75517.898563067196</v>
      </c>
    </row>
    <row r="7" spans="1:37" s="4" customFormat="1">
      <c r="B7" s="4">
        <v>1951</v>
      </c>
      <c r="C7" s="4">
        <v>8522.3034187663216</v>
      </c>
      <c r="D7" s="4">
        <v>301216.02782306779</v>
      </c>
      <c r="E7" s="4" t="s">
        <v>16</v>
      </c>
      <c r="F7" s="4">
        <v>3383.0250028576534</v>
      </c>
      <c r="G7" s="4" t="s">
        <v>16</v>
      </c>
      <c r="H7" s="4" t="s">
        <v>16</v>
      </c>
      <c r="I7" s="4" t="s">
        <v>16</v>
      </c>
      <c r="J7" s="4">
        <v>1367.0202182984447</v>
      </c>
      <c r="K7" s="4" t="s">
        <v>16</v>
      </c>
      <c r="L7" s="4">
        <v>26525.8196511512</v>
      </c>
      <c r="M7" s="4" t="s">
        <v>16</v>
      </c>
      <c r="N7" s="4">
        <v>1235.7298926507574</v>
      </c>
      <c r="O7" s="4" t="s">
        <v>16</v>
      </c>
      <c r="P7" s="4">
        <v>9691.0596358869334</v>
      </c>
      <c r="Q7" s="4" t="s">
        <v>16</v>
      </c>
      <c r="R7" s="4" t="s">
        <v>16</v>
      </c>
      <c r="S7" s="3">
        <v>60.42850371335544</v>
      </c>
      <c r="T7" s="4">
        <v>5093.2460956013701</v>
      </c>
      <c r="U7" s="4">
        <v>1442.334628092214</v>
      </c>
      <c r="V7" s="4" t="s">
        <v>16</v>
      </c>
      <c r="W7" s="4">
        <v>973.38501972113158</v>
      </c>
      <c r="X7" s="4" t="s">
        <v>16</v>
      </c>
      <c r="Y7" s="4" t="s">
        <v>16</v>
      </c>
      <c r="Z7" s="4" t="s">
        <v>16</v>
      </c>
      <c r="AA7" s="4">
        <v>2802.196530326818</v>
      </c>
      <c r="AC7" s="4">
        <v>38451.220336906394</v>
      </c>
      <c r="AD7" s="4">
        <f t="shared" ref="AD7" si="0">SUM(C7:D7,F7,J7,L7,P7,S7:U7,W7,AC7)</f>
        <v>396725.87033406273</v>
      </c>
      <c r="AE7" s="4">
        <f t="shared" ref="AE7:AE68" si="1">AD7-D7</f>
        <v>95509.842510994931</v>
      </c>
    </row>
    <row r="8" spans="1:37" s="4" customFormat="1">
      <c r="B8" s="4">
        <v>1952</v>
      </c>
      <c r="C8" s="4">
        <v>13697.339607635267</v>
      </c>
      <c r="D8" s="4">
        <v>424310.8488931224</v>
      </c>
      <c r="E8" s="4" t="s">
        <v>16</v>
      </c>
      <c r="F8" s="4">
        <v>4999.442408847749</v>
      </c>
      <c r="G8" s="4" t="s">
        <v>16</v>
      </c>
      <c r="H8" s="4" t="s">
        <v>16</v>
      </c>
      <c r="I8" s="4" t="s">
        <v>16</v>
      </c>
      <c r="J8" s="4">
        <v>1874.091591467813</v>
      </c>
      <c r="K8" s="4" t="s">
        <v>16</v>
      </c>
      <c r="L8" s="4">
        <v>33695.869729628583</v>
      </c>
      <c r="M8" s="4" t="s">
        <v>16</v>
      </c>
      <c r="N8" s="4">
        <v>1193.433308853201</v>
      </c>
      <c r="O8" s="4" t="s">
        <v>16</v>
      </c>
      <c r="P8" s="4">
        <v>10846.423720069917</v>
      </c>
      <c r="Q8" s="4" t="s">
        <v>16</v>
      </c>
      <c r="R8" s="4" t="s">
        <v>16</v>
      </c>
      <c r="S8" s="3">
        <v>98.132097463296873</v>
      </c>
      <c r="T8" s="4">
        <v>6020.7434194490697</v>
      </c>
      <c r="U8" s="4">
        <v>1924.1169712420276</v>
      </c>
      <c r="V8" s="4" t="s">
        <v>16</v>
      </c>
      <c r="W8" s="4">
        <v>1063.1738773103029</v>
      </c>
      <c r="X8" s="4" t="s">
        <v>16</v>
      </c>
      <c r="Y8" s="4" t="s">
        <v>16</v>
      </c>
      <c r="Z8" s="4" t="s">
        <v>16</v>
      </c>
      <c r="AA8" s="4">
        <v>3551.6556549799716</v>
      </c>
      <c r="AC8" s="4">
        <v>49187.529319082845</v>
      </c>
      <c r="AD8" s="4">
        <f>SUM(C8:D8,F8,J8,L8,N8,P8,S8:U8,W8,AC8)</f>
        <v>548911.14494417247</v>
      </c>
      <c r="AE8" s="4">
        <f t="shared" si="1"/>
        <v>124600.29605105007</v>
      </c>
    </row>
    <row r="9" spans="1:37" s="4" customFormat="1">
      <c r="B9" s="4">
        <v>1953</v>
      </c>
      <c r="C9" s="4">
        <v>15717.742376934873</v>
      </c>
      <c r="D9" s="4">
        <v>436863.26972031913</v>
      </c>
      <c r="E9" s="4" t="s">
        <v>16</v>
      </c>
      <c r="F9" s="4">
        <v>4977.2034917190285</v>
      </c>
      <c r="G9" s="4" t="s">
        <v>16</v>
      </c>
      <c r="H9" s="4" t="s">
        <v>16</v>
      </c>
      <c r="I9" s="4" t="s">
        <v>16</v>
      </c>
      <c r="J9" s="4">
        <v>2442.1932683585842</v>
      </c>
      <c r="K9" s="4" t="s">
        <v>16</v>
      </c>
      <c r="L9" s="4">
        <v>37529.542751767578</v>
      </c>
      <c r="M9" s="4">
        <v>20249.295627899108</v>
      </c>
      <c r="N9" s="4">
        <v>1141.0230807693322</v>
      </c>
      <c r="O9" s="4" t="s">
        <v>16</v>
      </c>
      <c r="P9" s="4">
        <v>9853.1373689003958</v>
      </c>
      <c r="Q9" s="4" t="s">
        <v>16</v>
      </c>
      <c r="R9" s="4" t="s">
        <v>16</v>
      </c>
      <c r="S9" s="4">
        <v>110.06968964722985</v>
      </c>
      <c r="T9" s="4">
        <v>6390.2895772731517</v>
      </c>
      <c r="U9" s="4">
        <v>2421.4526469672742</v>
      </c>
      <c r="V9" s="4" t="s">
        <v>16</v>
      </c>
      <c r="W9" s="4">
        <v>1230.4893913938838</v>
      </c>
      <c r="X9" s="4" t="s">
        <v>16</v>
      </c>
      <c r="Y9" s="4" t="s">
        <v>16</v>
      </c>
      <c r="Z9" s="4" t="s">
        <v>16</v>
      </c>
      <c r="AA9" s="4">
        <v>3482.4388762827925</v>
      </c>
      <c r="AB9" s="4">
        <v>1876.4475340851384</v>
      </c>
      <c r="AC9" s="4">
        <v>54647.675499529723</v>
      </c>
      <c r="AD9" s="4">
        <f>SUM(C9:D9,F9,J9,L9,N9,P9,S9:U9,W9,AB9:AC9)</f>
        <v>575200.53639766527</v>
      </c>
      <c r="AE9" s="4">
        <f t="shared" si="1"/>
        <v>138337.26667734614</v>
      </c>
    </row>
    <row r="10" spans="1:37" s="4" customFormat="1">
      <c r="B10" s="4">
        <v>1954</v>
      </c>
      <c r="C10" s="4">
        <v>14622.439636041667</v>
      </c>
      <c r="D10" s="4">
        <v>376932.95090333774</v>
      </c>
      <c r="E10" s="4" t="s">
        <v>16</v>
      </c>
      <c r="F10" s="4">
        <v>5134.6064566784144</v>
      </c>
      <c r="G10" s="4" t="s">
        <v>16</v>
      </c>
      <c r="H10" s="4" t="s">
        <v>16</v>
      </c>
      <c r="I10" s="4" t="s">
        <v>16</v>
      </c>
      <c r="J10" s="4">
        <v>2431.2047722129892</v>
      </c>
      <c r="K10" s="4" t="s">
        <v>16</v>
      </c>
      <c r="L10" s="4">
        <v>31990.770711853729</v>
      </c>
      <c r="M10" s="4">
        <v>20501.332613083039</v>
      </c>
      <c r="N10" s="4">
        <v>1228.7102142695599</v>
      </c>
      <c r="O10" s="4" t="s">
        <v>16</v>
      </c>
      <c r="P10" s="4">
        <v>10807.162071375125</v>
      </c>
      <c r="Q10" s="4" t="s">
        <v>16</v>
      </c>
      <c r="R10" s="4" t="s">
        <v>16</v>
      </c>
      <c r="S10" s="4">
        <v>126.200095507084</v>
      </c>
      <c r="T10" s="4">
        <v>7313.349602392027</v>
      </c>
      <c r="U10" s="4">
        <v>2479.1274655653378</v>
      </c>
      <c r="V10" s="4" t="s">
        <v>16</v>
      </c>
      <c r="W10" s="4">
        <v>1293.5865752581381</v>
      </c>
      <c r="X10" s="4" t="s">
        <v>16</v>
      </c>
      <c r="Y10" s="4" t="s">
        <v>16</v>
      </c>
      <c r="Z10" s="4" t="s">
        <v>16</v>
      </c>
      <c r="AA10" s="4">
        <v>3499.7208055013366</v>
      </c>
      <c r="AB10" s="4">
        <v>1897.8190011369054</v>
      </c>
      <c r="AC10" s="4">
        <v>51881.356206032382</v>
      </c>
      <c r="AD10" s="4">
        <f>SUM(C10:D10,F10,J10,L10,N10,P10,S10:U10,W10,AB10:AC10)</f>
        <v>508139.28371166112</v>
      </c>
      <c r="AE10" s="4">
        <f t="shared" si="1"/>
        <v>131206.33280832338</v>
      </c>
    </row>
    <row r="11" spans="1:37" s="4" customFormat="1">
      <c r="B11" s="4">
        <v>1955</v>
      </c>
      <c r="C11" s="4">
        <v>14479.802284230182</v>
      </c>
      <c r="D11" s="4">
        <v>356800.62555111194</v>
      </c>
      <c r="E11" s="4" t="s">
        <v>16</v>
      </c>
      <c r="F11" s="4">
        <v>4252.7933106560649</v>
      </c>
      <c r="G11" s="4" t="s">
        <v>16</v>
      </c>
      <c r="H11" s="4" t="s">
        <v>16</v>
      </c>
      <c r="I11" s="4" t="s">
        <v>16</v>
      </c>
      <c r="J11" s="4">
        <v>2396.632295230942</v>
      </c>
      <c r="K11" s="4" t="s">
        <v>16</v>
      </c>
      <c r="L11" s="4">
        <v>29811.735331317366</v>
      </c>
      <c r="M11" s="4">
        <v>23688.673262685126</v>
      </c>
      <c r="N11" s="4">
        <v>1249.7746036711203</v>
      </c>
      <c r="O11" s="4" t="s">
        <v>16</v>
      </c>
      <c r="P11" s="4">
        <v>10646.430389840321</v>
      </c>
      <c r="Q11" s="4" t="s">
        <v>16</v>
      </c>
      <c r="R11" s="4" t="s">
        <v>16</v>
      </c>
      <c r="S11" s="4">
        <v>137.28294741099521</v>
      </c>
      <c r="T11" s="4">
        <v>7701.5063452012482</v>
      </c>
      <c r="U11" s="4">
        <v>2052.0458684265618</v>
      </c>
      <c r="V11" s="4" t="s">
        <v>16</v>
      </c>
      <c r="W11" s="4">
        <v>1383.9119796940906</v>
      </c>
      <c r="X11" s="4" t="s">
        <v>16</v>
      </c>
      <c r="Y11" s="4" t="s">
        <v>16</v>
      </c>
      <c r="Z11" s="4" t="s">
        <v>16</v>
      </c>
      <c r="AA11" s="4">
        <v>3786.4111453047158</v>
      </c>
      <c r="AB11" s="4">
        <v>1919.1312804773336</v>
      </c>
      <c r="AC11" s="4">
        <v>49398.509083717101</v>
      </c>
      <c r="AD11" s="4">
        <f>SUM(C11:D11,F11,J11,L11:N11,P11,S11:U11,W11,AB11:AC11)</f>
        <v>505918.85453367035</v>
      </c>
      <c r="AE11" s="4">
        <f t="shared" si="1"/>
        <v>149118.22898255842</v>
      </c>
      <c r="AH11" s="4">
        <f>SUM(C11:D11,F11,J11,L11:N11,P11,S11:U11,W11,AB11:AC11)</f>
        <v>505918.85453367035</v>
      </c>
      <c r="AJ11" s="4">
        <f t="shared" ref="AJ11:AJ67" si="2">AH11-D11</f>
        <v>149118.22898255842</v>
      </c>
    </row>
    <row r="12" spans="1:37" s="4" customFormat="1">
      <c r="B12" s="4">
        <v>1956</v>
      </c>
      <c r="C12" s="4">
        <v>14777.440226789788</v>
      </c>
      <c r="D12" s="4">
        <v>361468.99310051062</v>
      </c>
      <c r="E12" s="4" t="s">
        <v>16</v>
      </c>
      <c r="F12" s="4">
        <v>4135.069167426419</v>
      </c>
      <c r="G12" s="4" t="s">
        <v>16</v>
      </c>
      <c r="H12" s="4" t="s">
        <v>16</v>
      </c>
      <c r="I12" s="4" t="s">
        <v>16</v>
      </c>
      <c r="J12" s="4">
        <v>2299.5515657379178</v>
      </c>
      <c r="K12" s="4" t="s">
        <v>16</v>
      </c>
      <c r="L12" s="4">
        <v>38103.04732510975</v>
      </c>
      <c r="M12" s="4">
        <v>22560.586039165908</v>
      </c>
      <c r="N12" s="4">
        <v>1614.0365992483996</v>
      </c>
      <c r="O12" s="4" t="s">
        <v>16</v>
      </c>
      <c r="P12" s="4">
        <v>10960.01024166865</v>
      </c>
      <c r="Q12" s="4" t="s">
        <v>16</v>
      </c>
      <c r="R12" s="4" t="s">
        <v>16</v>
      </c>
      <c r="S12" s="3">
        <v>87.817317590959902</v>
      </c>
      <c r="T12" s="4">
        <v>8248.5309072058972</v>
      </c>
      <c r="U12" s="4">
        <v>2004.7798537813044</v>
      </c>
      <c r="V12" s="4" t="s">
        <v>16</v>
      </c>
      <c r="W12" s="4">
        <v>1373.8237990233554</v>
      </c>
      <c r="X12" s="4" t="s">
        <v>16</v>
      </c>
      <c r="Y12" s="4" t="s">
        <v>16</v>
      </c>
      <c r="Z12" s="4" t="s">
        <v>16</v>
      </c>
      <c r="AA12" s="4">
        <v>4017.9407137138337</v>
      </c>
      <c r="AB12" s="4">
        <v>1776.8563649437158</v>
      </c>
      <c r="AC12" s="4">
        <v>48484.676425007718</v>
      </c>
      <c r="AD12" s="4">
        <f t="shared" ref="AD12:AD35" si="3">SUM(C12:D12,F12,J12,L12:N12,P12,S12:U12,W12,AB12:AC12)</f>
        <v>517895.21893321042</v>
      </c>
      <c r="AE12" s="4">
        <f t="shared" si="1"/>
        <v>156426.2258326998</v>
      </c>
      <c r="AH12" s="4">
        <f t="shared" ref="AH12:AH68" si="4">SUM(C12:D12,F12,J12,L12:N12,P12,S12:U12,W12,AB12:AC12)</f>
        <v>517895.21893321042</v>
      </c>
      <c r="AJ12" s="4">
        <f t="shared" si="2"/>
        <v>156426.2258326998</v>
      </c>
    </row>
    <row r="13" spans="1:37" s="4" customFormat="1">
      <c r="B13" s="4">
        <v>1957</v>
      </c>
      <c r="C13" s="4">
        <v>14112.535673394363</v>
      </c>
      <c r="D13" s="4">
        <v>371783.14188786404</v>
      </c>
      <c r="E13" s="4" t="s">
        <v>16</v>
      </c>
      <c r="F13" s="4">
        <v>4311.6604168953199</v>
      </c>
      <c r="G13" s="4" t="s">
        <v>16</v>
      </c>
      <c r="H13" s="4" t="s">
        <v>16</v>
      </c>
      <c r="I13" s="4" t="s">
        <v>16</v>
      </c>
      <c r="J13" s="4">
        <v>2419.8507416538823</v>
      </c>
      <c r="K13" s="4" t="s">
        <v>16</v>
      </c>
      <c r="L13" s="4">
        <v>40787.433028662701</v>
      </c>
      <c r="M13" s="4">
        <v>27456.868133458505</v>
      </c>
      <c r="N13" s="4">
        <v>1681.5656952244233</v>
      </c>
      <c r="O13" s="4" t="s">
        <v>16</v>
      </c>
      <c r="P13" s="4">
        <v>11307.247841760964</v>
      </c>
      <c r="Q13" s="4" t="s">
        <v>16</v>
      </c>
      <c r="R13" s="4" t="s">
        <v>16</v>
      </c>
      <c r="S13" s="3">
        <v>93.265933857309832</v>
      </c>
      <c r="T13" s="4">
        <v>7736.620401312588</v>
      </c>
      <c r="U13" s="4">
        <v>2116.8465593673377</v>
      </c>
      <c r="V13" s="4" t="s">
        <v>16</v>
      </c>
      <c r="W13" s="4">
        <v>1411.0039357205994</v>
      </c>
      <c r="X13" s="4" t="s">
        <v>16</v>
      </c>
      <c r="Y13" s="4" t="s">
        <v>16</v>
      </c>
      <c r="Z13" s="4" t="s">
        <v>16</v>
      </c>
      <c r="AA13" s="4">
        <v>4204.446412316729</v>
      </c>
      <c r="AB13" s="4">
        <v>1650.8768686940302</v>
      </c>
      <c r="AC13" s="4">
        <v>46819.068799945591</v>
      </c>
      <c r="AD13" s="4">
        <f t="shared" si="3"/>
        <v>533687.98591781163</v>
      </c>
      <c r="AE13" s="4">
        <f t="shared" si="1"/>
        <v>161904.84402994759</v>
      </c>
      <c r="AH13" s="4">
        <f t="shared" si="4"/>
        <v>533687.98591781163</v>
      </c>
      <c r="AJ13" s="4">
        <f t="shared" si="2"/>
        <v>161904.84402994759</v>
      </c>
    </row>
    <row r="14" spans="1:37" s="4" customFormat="1">
      <c r="B14" s="4">
        <v>1958</v>
      </c>
      <c r="C14" s="4">
        <v>13144.933255914768</v>
      </c>
      <c r="D14" s="4">
        <v>369577.57066140551</v>
      </c>
      <c r="E14" s="4" t="s">
        <v>16</v>
      </c>
      <c r="F14" s="4">
        <v>4246.7372913884601</v>
      </c>
      <c r="G14" s="4" t="s">
        <v>16</v>
      </c>
      <c r="H14" s="4" t="s">
        <v>16</v>
      </c>
      <c r="I14" s="4" t="s">
        <v>16</v>
      </c>
      <c r="J14" s="4">
        <v>2345.3273212503123</v>
      </c>
      <c r="K14" s="4" t="s">
        <v>16</v>
      </c>
      <c r="L14" s="4">
        <v>37570.38428391773</v>
      </c>
      <c r="M14" s="4">
        <v>20568.005293331815</v>
      </c>
      <c r="N14" s="4">
        <v>1655.9421815991809</v>
      </c>
      <c r="O14" s="4" t="s">
        <v>16</v>
      </c>
      <c r="P14" s="4">
        <v>11642.105143221193</v>
      </c>
      <c r="Q14" s="4" t="s">
        <v>16</v>
      </c>
      <c r="R14" s="4" t="s">
        <v>16</v>
      </c>
      <c r="S14" s="3">
        <v>90.533072328469132</v>
      </c>
      <c r="T14" s="4">
        <v>6796.3653759111457</v>
      </c>
      <c r="U14" s="4">
        <v>1970.2193331751696</v>
      </c>
      <c r="V14" s="4" t="s">
        <v>16</v>
      </c>
      <c r="W14" s="4">
        <v>1442.796977536997</v>
      </c>
      <c r="X14" s="4" t="s">
        <v>16</v>
      </c>
      <c r="Y14" s="4" t="s">
        <v>16</v>
      </c>
      <c r="Z14" s="4" t="s">
        <v>16</v>
      </c>
      <c r="AA14" s="4">
        <v>3688.8625188766932</v>
      </c>
      <c r="AB14" s="4">
        <v>1603.5587608835449</v>
      </c>
      <c r="AC14" s="4">
        <v>45591.575407435528</v>
      </c>
      <c r="AD14" s="4">
        <f t="shared" si="3"/>
        <v>518246.05435929983</v>
      </c>
      <c r="AE14" s="4">
        <f t="shared" si="1"/>
        <v>148668.48369789432</v>
      </c>
      <c r="AH14" s="4">
        <f t="shared" si="4"/>
        <v>518246.05435929983</v>
      </c>
      <c r="AJ14" s="4">
        <f t="shared" si="2"/>
        <v>148668.48369789432</v>
      </c>
    </row>
    <row r="15" spans="1:37" s="4" customFormat="1">
      <c r="B15" s="4">
        <v>1959</v>
      </c>
      <c r="C15" s="4">
        <v>12298.341811824665</v>
      </c>
      <c r="D15" s="4">
        <v>372166.14475967467</v>
      </c>
      <c r="E15" s="4" t="s">
        <v>16</v>
      </c>
      <c r="F15" s="4">
        <v>4280.9561709340487</v>
      </c>
      <c r="G15" s="4" t="s">
        <v>16</v>
      </c>
      <c r="H15" s="4" t="s">
        <v>16</v>
      </c>
      <c r="I15" s="4" t="s">
        <v>16</v>
      </c>
      <c r="J15" s="4">
        <v>2300.8162236233379</v>
      </c>
      <c r="K15" s="4" t="s">
        <v>16</v>
      </c>
      <c r="L15" s="4">
        <v>38420.028979382747</v>
      </c>
      <c r="M15" s="4">
        <v>32953.167752069865</v>
      </c>
      <c r="N15" s="4">
        <v>1714.496502457165</v>
      </c>
      <c r="O15" s="4" t="s">
        <v>16</v>
      </c>
      <c r="P15" s="4">
        <v>12003.808379936656</v>
      </c>
      <c r="Q15" s="4" t="s">
        <v>16</v>
      </c>
      <c r="R15" s="4" t="s">
        <v>16</v>
      </c>
      <c r="S15" s="3">
        <v>84.58463609009199</v>
      </c>
      <c r="T15" s="4">
        <v>6110.7353831448509</v>
      </c>
      <c r="U15" s="4">
        <v>2084.755919209033</v>
      </c>
      <c r="V15" s="4" t="s">
        <v>16</v>
      </c>
      <c r="W15" s="4">
        <v>1619.6758427837317</v>
      </c>
      <c r="X15" s="4" t="s">
        <v>16</v>
      </c>
      <c r="Y15" s="4" t="s">
        <v>16</v>
      </c>
      <c r="Z15" s="4" t="s">
        <v>16</v>
      </c>
      <c r="AA15" s="4">
        <v>3515.0106318990984</v>
      </c>
      <c r="AB15" s="4">
        <v>1908.2477926606168</v>
      </c>
      <c r="AC15" s="4">
        <v>45361.060108245525</v>
      </c>
      <c r="AD15" s="4">
        <f t="shared" si="3"/>
        <v>533306.8202620371</v>
      </c>
      <c r="AE15" s="4">
        <f t="shared" si="1"/>
        <v>161140.67550236243</v>
      </c>
      <c r="AH15" s="4">
        <f t="shared" si="4"/>
        <v>533306.8202620371</v>
      </c>
      <c r="AJ15" s="4">
        <f t="shared" si="2"/>
        <v>161140.67550236243</v>
      </c>
    </row>
    <row r="16" spans="1:37" s="4" customFormat="1">
      <c r="B16" s="4">
        <v>1960</v>
      </c>
      <c r="C16" s="4">
        <v>12026.222905573568</v>
      </c>
      <c r="D16" s="4">
        <v>363006.35281881236</v>
      </c>
      <c r="E16" s="4" t="s">
        <v>16</v>
      </c>
      <c r="F16" s="4">
        <v>4376.2620818597488</v>
      </c>
      <c r="G16" s="4" t="s">
        <v>16</v>
      </c>
      <c r="H16" s="4" t="s">
        <v>16</v>
      </c>
      <c r="I16" s="4" t="s">
        <v>16</v>
      </c>
      <c r="J16" s="4">
        <v>2564.9746935658218</v>
      </c>
      <c r="K16" s="4" t="s">
        <v>16</v>
      </c>
      <c r="L16" s="4">
        <v>39436.26356726246</v>
      </c>
      <c r="M16" s="4">
        <v>35480.538048543669</v>
      </c>
      <c r="N16" s="4">
        <v>1821.2684601196308</v>
      </c>
      <c r="O16" s="4" t="s">
        <v>16</v>
      </c>
      <c r="P16" s="4">
        <v>12605.408296670732</v>
      </c>
      <c r="Q16" s="4" t="s">
        <v>16</v>
      </c>
      <c r="R16" s="4" t="s">
        <v>16</v>
      </c>
      <c r="S16" s="3">
        <v>55.067548336816451</v>
      </c>
      <c r="T16" s="4">
        <v>6856.9404702871716</v>
      </c>
      <c r="U16" s="4">
        <v>1984.6800245703546</v>
      </c>
      <c r="V16" s="4" t="s">
        <v>16</v>
      </c>
      <c r="W16" s="4">
        <v>1685.007614489497</v>
      </c>
      <c r="X16" s="4" t="s">
        <v>16</v>
      </c>
      <c r="Y16" s="4" t="s">
        <v>16</v>
      </c>
      <c r="Z16" s="4" t="s">
        <v>16</v>
      </c>
      <c r="AA16" s="4">
        <v>4219.2803163245917</v>
      </c>
      <c r="AB16" s="4">
        <v>2104.2029247508381</v>
      </c>
      <c r="AC16" s="4">
        <v>46298.97971899993</v>
      </c>
      <c r="AD16" s="4">
        <f t="shared" si="3"/>
        <v>530302.16917384253</v>
      </c>
      <c r="AE16" s="4">
        <f t="shared" si="1"/>
        <v>167295.81635503017</v>
      </c>
      <c r="AH16" s="4">
        <f t="shared" si="4"/>
        <v>530302.16917384253</v>
      </c>
      <c r="AJ16" s="4">
        <f t="shared" si="2"/>
        <v>167295.81635503017</v>
      </c>
    </row>
    <row r="17" spans="2:36" s="4" customFormat="1">
      <c r="B17" s="4">
        <v>1961</v>
      </c>
      <c r="C17" s="4">
        <v>12275.0634843354</v>
      </c>
      <c r="D17" s="4">
        <v>378360.76474393916</v>
      </c>
      <c r="E17" s="4" t="s">
        <v>16</v>
      </c>
      <c r="F17" s="4">
        <v>4424.1080599632151</v>
      </c>
      <c r="G17" s="4" t="s">
        <v>16</v>
      </c>
      <c r="H17" s="4" t="s">
        <v>16</v>
      </c>
      <c r="I17" s="4" t="s">
        <v>16</v>
      </c>
      <c r="J17" s="4">
        <v>2628.6412735198378</v>
      </c>
      <c r="K17" s="4" t="s">
        <v>16</v>
      </c>
      <c r="L17" s="4">
        <v>40984.801758237307</v>
      </c>
      <c r="M17" s="4">
        <v>37725.186716715907</v>
      </c>
      <c r="N17" s="4">
        <v>1761.8022693435792</v>
      </c>
      <c r="O17" s="4" t="s">
        <v>16</v>
      </c>
      <c r="P17" s="4">
        <v>12946.458837416458</v>
      </c>
      <c r="Q17" s="4" t="s">
        <v>16</v>
      </c>
      <c r="R17" s="4" t="s">
        <v>16</v>
      </c>
      <c r="S17" s="3">
        <v>60.434866825183342</v>
      </c>
      <c r="T17" s="4">
        <v>7885.440204950819</v>
      </c>
      <c r="U17" s="4">
        <v>2158.7468795425275</v>
      </c>
      <c r="V17" s="4" t="s">
        <v>16</v>
      </c>
      <c r="W17" s="4">
        <v>2701.3262219636131</v>
      </c>
      <c r="X17" s="4" t="s">
        <v>16</v>
      </c>
      <c r="Y17" s="4" t="s">
        <v>16</v>
      </c>
      <c r="Z17" s="4" t="s">
        <v>16</v>
      </c>
      <c r="AA17" s="4">
        <v>4251.9446346188361</v>
      </c>
      <c r="AB17" s="4">
        <v>2365.8895095262042</v>
      </c>
      <c r="AC17" s="4">
        <v>46254.166419304151</v>
      </c>
      <c r="AD17" s="4">
        <f t="shared" si="3"/>
        <v>552532.83124558325</v>
      </c>
      <c r="AE17" s="4">
        <f t="shared" si="1"/>
        <v>174172.06650164409</v>
      </c>
      <c r="AH17" s="4">
        <f t="shared" si="4"/>
        <v>552532.83124558325</v>
      </c>
      <c r="AJ17" s="4">
        <f t="shared" si="2"/>
        <v>174172.06650164409</v>
      </c>
    </row>
    <row r="18" spans="2:36" s="4" customFormat="1">
      <c r="B18" s="4">
        <v>1962</v>
      </c>
      <c r="C18" s="4">
        <v>12749.424398504359</v>
      </c>
      <c r="D18" s="4">
        <v>409976.35350543098</v>
      </c>
      <c r="E18" s="4" t="s">
        <v>16</v>
      </c>
      <c r="F18" s="4">
        <v>4708.5521315737451</v>
      </c>
      <c r="G18" s="4" t="s">
        <v>16</v>
      </c>
      <c r="H18" s="4" t="s">
        <v>16</v>
      </c>
      <c r="I18" s="4" t="s">
        <v>16</v>
      </c>
      <c r="J18" s="4">
        <v>3217.7249058580792</v>
      </c>
      <c r="K18" s="4" t="s">
        <v>16</v>
      </c>
      <c r="L18" s="4">
        <v>42356.885564234006</v>
      </c>
      <c r="M18" s="4">
        <v>47963.899081252399</v>
      </c>
      <c r="N18" s="4">
        <v>1791.5404472421196</v>
      </c>
      <c r="O18" s="4" t="s">
        <v>16</v>
      </c>
      <c r="P18" s="4">
        <v>14319.163922480491</v>
      </c>
      <c r="Q18" s="4" t="s">
        <v>16</v>
      </c>
      <c r="R18" s="4" t="s">
        <v>16</v>
      </c>
      <c r="S18" s="3">
        <v>73.312340078333506</v>
      </c>
      <c r="T18" s="4">
        <v>8371.3412625000929</v>
      </c>
      <c r="U18" s="4">
        <v>2384.6775662999717</v>
      </c>
      <c r="V18" s="4" t="s">
        <v>16</v>
      </c>
      <c r="W18" s="4">
        <v>3070.7128320690085</v>
      </c>
      <c r="X18" s="4" t="s">
        <v>16</v>
      </c>
      <c r="Y18" s="4" t="s">
        <v>16</v>
      </c>
      <c r="Z18" s="4" t="s">
        <v>16</v>
      </c>
      <c r="AA18" s="4">
        <v>5192.9531156667335</v>
      </c>
      <c r="AB18" s="4">
        <v>2519.8346096278574</v>
      </c>
      <c r="AC18" s="4">
        <v>46847.980597860638</v>
      </c>
      <c r="AD18" s="4">
        <f t="shared" si="3"/>
        <v>600351.40316501202</v>
      </c>
      <c r="AE18" s="4">
        <f t="shared" si="1"/>
        <v>190375.04965958104</v>
      </c>
      <c r="AH18" s="4">
        <f t="shared" si="4"/>
        <v>600351.40316501202</v>
      </c>
      <c r="AJ18" s="4">
        <f t="shared" si="2"/>
        <v>190375.04965958104</v>
      </c>
    </row>
    <row r="19" spans="2:36" s="4" customFormat="1">
      <c r="B19" s="4">
        <v>1963</v>
      </c>
      <c r="C19" s="4">
        <v>12178.902937612816</v>
      </c>
      <c r="D19" s="4">
        <v>404393.2872743925</v>
      </c>
      <c r="E19" s="4" t="s">
        <v>16</v>
      </c>
      <c r="F19" s="4">
        <v>4853.6220039585596</v>
      </c>
      <c r="G19" s="4" t="s">
        <v>16</v>
      </c>
      <c r="H19" s="4" t="s">
        <v>16</v>
      </c>
      <c r="I19" s="4" t="s">
        <v>16</v>
      </c>
      <c r="J19" s="4">
        <v>3228.1026989308302</v>
      </c>
      <c r="K19" s="4" t="s">
        <v>16</v>
      </c>
      <c r="L19" s="4">
        <v>41573.491722550942</v>
      </c>
      <c r="M19" s="4">
        <v>53846.168889228291</v>
      </c>
      <c r="N19" s="4">
        <v>1836.8062857411496</v>
      </c>
      <c r="O19" s="4" t="s">
        <v>16</v>
      </c>
      <c r="P19" s="4">
        <v>15935.978025551567</v>
      </c>
      <c r="Q19" s="4" t="s">
        <v>16</v>
      </c>
      <c r="R19" s="4" t="s">
        <v>16</v>
      </c>
      <c r="S19" s="3">
        <v>69.884264537497799</v>
      </c>
      <c r="T19" s="4">
        <v>8549.9747194866177</v>
      </c>
      <c r="U19" s="4">
        <v>2483.9109310042631</v>
      </c>
      <c r="V19" s="4" t="s">
        <v>16</v>
      </c>
      <c r="W19" s="4">
        <v>2999.3573724295247</v>
      </c>
      <c r="X19" s="4" t="s">
        <v>16</v>
      </c>
      <c r="Y19" s="4" t="s">
        <v>16</v>
      </c>
      <c r="Z19" s="4" t="s">
        <v>16</v>
      </c>
      <c r="AA19" s="4">
        <v>4892.1956516186892</v>
      </c>
      <c r="AB19" s="4">
        <v>2589.0963739277108</v>
      </c>
      <c r="AC19" s="4">
        <v>47648.028925428596</v>
      </c>
      <c r="AD19" s="4">
        <f t="shared" si="3"/>
        <v>602186.61242478085</v>
      </c>
      <c r="AE19" s="4">
        <f t="shared" si="1"/>
        <v>197793.32515038835</v>
      </c>
      <c r="AH19" s="4">
        <f t="shared" si="4"/>
        <v>602186.61242478085</v>
      </c>
      <c r="AJ19" s="4">
        <f t="shared" si="2"/>
        <v>197793.32515038835</v>
      </c>
    </row>
    <row r="20" spans="2:36" s="4" customFormat="1">
      <c r="B20" s="4">
        <v>1964</v>
      </c>
      <c r="C20" s="4">
        <v>12317.564730069702</v>
      </c>
      <c r="D20" s="4">
        <v>390910.81103124336</v>
      </c>
      <c r="E20" s="4" t="s">
        <v>16</v>
      </c>
      <c r="F20" s="4">
        <v>5208.7949069553442</v>
      </c>
      <c r="G20" s="4" t="s">
        <v>16</v>
      </c>
      <c r="H20" s="4" t="s">
        <v>16</v>
      </c>
      <c r="I20" s="4" t="s">
        <v>16</v>
      </c>
      <c r="J20" s="4">
        <v>3345.5710633722824</v>
      </c>
      <c r="K20" s="4" t="s">
        <v>16</v>
      </c>
      <c r="L20" s="4">
        <v>42795.456708319514</v>
      </c>
      <c r="M20" s="4">
        <v>51632.37775359409</v>
      </c>
      <c r="N20" s="4">
        <v>1909.1302323356529</v>
      </c>
      <c r="O20" s="4" t="s">
        <v>16</v>
      </c>
      <c r="P20" s="4">
        <v>16319.700982297432</v>
      </c>
      <c r="Q20" s="4" t="s">
        <v>16</v>
      </c>
      <c r="R20" s="4" t="s">
        <v>16</v>
      </c>
      <c r="S20" s="3">
        <v>90.161334059221758</v>
      </c>
      <c r="T20" s="4">
        <v>9324.7484895449143</v>
      </c>
      <c r="U20" s="4">
        <v>2518.861533524454</v>
      </c>
      <c r="V20" s="4" t="s">
        <v>16</v>
      </c>
      <c r="W20" s="4">
        <v>3269.5497653004618</v>
      </c>
      <c r="X20" s="4" t="s">
        <v>16</v>
      </c>
      <c r="Y20" s="4" t="s">
        <v>16</v>
      </c>
      <c r="Z20" s="4" t="s">
        <v>16</v>
      </c>
      <c r="AA20" s="4">
        <v>5590.2201133859471</v>
      </c>
      <c r="AB20" s="4">
        <v>2776.8141360864875</v>
      </c>
      <c r="AC20" s="4">
        <v>48938.652179167249</v>
      </c>
      <c r="AD20" s="4">
        <f t="shared" si="3"/>
        <v>591358.19484587025</v>
      </c>
      <c r="AE20" s="4">
        <f t="shared" si="1"/>
        <v>200447.3838146269</v>
      </c>
      <c r="AH20" s="4">
        <f t="shared" si="4"/>
        <v>591358.19484587025</v>
      </c>
      <c r="AJ20" s="4">
        <f t="shared" si="2"/>
        <v>200447.3838146269</v>
      </c>
    </row>
    <row r="21" spans="2:36" s="4" customFormat="1">
      <c r="B21" s="4">
        <v>1965</v>
      </c>
      <c r="C21" s="4">
        <v>11414.788991196789</v>
      </c>
      <c r="D21" s="4">
        <v>389105.11494391743</v>
      </c>
      <c r="E21" s="4" t="s">
        <v>16</v>
      </c>
      <c r="F21" s="4">
        <v>5042.4647338327368</v>
      </c>
      <c r="G21" s="4" t="s">
        <v>16</v>
      </c>
      <c r="H21" s="4" t="s">
        <v>16</v>
      </c>
      <c r="I21" s="4" t="s">
        <v>16</v>
      </c>
      <c r="J21" s="4">
        <v>3550.3682045366131</v>
      </c>
      <c r="K21" s="4" t="s">
        <v>16</v>
      </c>
      <c r="L21" s="4">
        <v>43414.320420469187</v>
      </c>
      <c r="M21" s="4">
        <v>50941.326808883066</v>
      </c>
      <c r="N21" s="4">
        <v>2065.1096426120698</v>
      </c>
      <c r="O21" s="4" t="s">
        <v>16</v>
      </c>
      <c r="P21" s="4">
        <v>16937.724490126831</v>
      </c>
      <c r="Q21" s="4" t="s">
        <v>16</v>
      </c>
      <c r="R21" s="4" t="s">
        <v>16</v>
      </c>
      <c r="S21" s="3">
        <v>89.534531670364885</v>
      </c>
      <c r="T21" s="4">
        <v>8989.1193052945491</v>
      </c>
      <c r="U21" s="4">
        <v>2919.1471685865135</v>
      </c>
      <c r="V21" s="4" t="s">
        <v>16</v>
      </c>
      <c r="W21" s="4">
        <v>3271.4808194137622</v>
      </c>
      <c r="X21" s="4" t="s">
        <v>16</v>
      </c>
      <c r="Y21" s="4" t="s">
        <v>16</v>
      </c>
      <c r="Z21" s="4" t="s">
        <v>16</v>
      </c>
      <c r="AA21" s="4">
        <v>5608.1547486033278</v>
      </c>
      <c r="AB21" s="4">
        <v>2909.3180954603922</v>
      </c>
      <c r="AC21" s="4">
        <v>49085.160010931031</v>
      </c>
      <c r="AD21" s="4">
        <f t="shared" si="3"/>
        <v>589734.97816693143</v>
      </c>
      <c r="AE21" s="4">
        <f t="shared" si="1"/>
        <v>200629.86322301399</v>
      </c>
      <c r="AH21" s="4">
        <f t="shared" si="4"/>
        <v>589734.97816693143</v>
      </c>
      <c r="AJ21" s="4">
        <f t="shared" si="2"/>
        <v>200629.86322301399</v>
      </c>
    </row>
    <row r="22" spans="2:36" s="4" customFormat="1">
      <c r="B22" s="4">
        <v>1966</v>
      </c>
      <c r="C22" s="4">
        <v>11274.188517166427</v>
      </c>
      <c r="D22" s="4">
        <v>463423.28271927027</v>
      </c>
      <c r="E22" s="4" t="s">
        <v>16</v>
      </c>
      <c r="F22" s="4">
        <v>5446.1179089706475</v>
      </c>
      <c r="G22" s="4" t="s">
        <v>16</v>
      </c>
      <c r="H22" s="4" t="s">
        <v>16</v>
      </c>
      <c r="I22" s="4" t="s">
        <v>16</v>
      </c>
      <c r="J22" s="4">
        <v>3494.1545174336015</v>
      </c>
      <c r="K22" s="4" t="s">
        <v>16</v>
      </c>
      <c r="L22" s="4">
        <v>44722.327634975263</v>
      </c>
      <c r="M22" s="4">
        <v>50000.031670245146</v>
      </c>
      <c r="N22" s="4">
        <v>2241.5106914779531</v>
      </c>
      <c r="O22" s="4" t="s">
        <v>16</v>
      </c>
      <c r="P22" s="4">
        <v>18176.166877442218</v>
      </c>
      <c r="Q22" s="4" t="s">
        <v>16</v>
      </c>
      <c r="R22" s="4" t="s">
        <v>16</v>
      </c>
      <c r="S22" s="3">
        <v>90.333829502664031</v>
      </c>
      <c r="T22" s="4">
        <v>8731.0595566097472</v>
      </c>
      <c r="U22" s="4">
        <v>2901.7609933820195</v>
      </c>
      <c r="V22" s="4" t="s">
        <v>16</v>
      </c>
      <c r="W22" s="4">
        <v>3447.0513820084643</v>
      </c>
      <c r="X22" s="4" t="s">
        <v>16</v>
      </c>
      <c r="Y22" s="4" t="s">
        <v>16</v>
      </c>
      <c r="Z22" s="4" t="s">
        <v>16</v>
      </c>
      <c r="AA22" s="4">
        <v>6741.4448913028345</v>
      </c>
      <c r="AB22" s="4">
        <v>2915.3817225214839</v>
      </c>
      <c r="AC22" s="4">
        <v>48823.192814848793</v>
      </c>
      <c r="AD22" s="4">
        <f t="shared" si="3"/>
        <v>665686.56083585462</v>
      </c>
      <c r="AE22" s="4">
        <f t="shared" si="1"/>
        <v>202263.27811658435</v>
      </c>
      <c r="AH22" s="4">
        <f t="shared" si="4"/>
        <v>665686.56083585462</v>
      </c>
      <c r="AJ22" s="4">
        <f t="shared" si="2"/>
        <v>202263.27811658435</v>
      </c>
    </row>
    <row r="23" spans="2:36" s="4" customFormat="1">
      <c r="B23" s="4">
        <v>1967</v>
      </c>
      <c r="C23" s="4">
        <v>11986.765935354937</v>
      </c>
      <c r="D23" s="4">
        <v>535140.96059023344</v>
      </c>
      <c r="E23" s="4" t="s">
        <v>16</v>
      </c>
      <c r="F23" s="4">
        <v>5710.3552825852139</v>
      </c>
      <c r="G23" s="4" t="s">
        <v>16</v>
      </c>
      <c r="H23" s="4" t="s">
        <v>16</v>
      </c>
      <c r="I23" s="4" t="s">
        <v>16</v>
      </c>
      <c r="J23" s="4">
        <v>3491.4669522256386</v>
      </c>
      <c r="K23" s="4" t="s">
        <v>16</v>
      </c>
      <c r="L23" s="4">
        <v>47043.194850466061</v>
      </c>
      <c r="M23" s="4">
        <v>52012.843034333644</v>
      </c>
      <c r="N23" s="4">
        <v>2886.1960850163091</v>
      </c>
      <c r="O23" s="4" t="s">
        <v>16</v>
      </c>
      <c r="P23" s="4">
        <v>17854.717556121177</v>
      </c>
      <c r="Q23" s="4" t="s">
        <v>16</v>
      </c>
      <c r="R23" s="4" t="s">
        <v>16</v>
      </c>
      <c r="S23" s="3">
        <v>73.310741568906465</v>
      </c>
      <c r="T23" s="4">
        <v>9676.4081794236099</v>
      </c>
      <c r="U23" s="4">
        <v>2992.6263366950011</v>
      </c>
      <c r="V23" s="4" t="s">
        <v>16</v>
      </c>
      <c r="W23" s="4">
        <v>4230.6031724924378</v>
      </c>
      <c r="X23" s="4" t="s">
        <v>16</v>
      </c>
      <c r="Y23" s="4" t="s">
        <v>16</v>
      </c>
      <c r="Z23" s="4" t="s">
        <v>16</v>
      </c>
      <c r="AA23" s="4">
        <v>6336.6347535563891</v>
      </c>
      <c r="AB23" s="4">
        <v>3141.0348807017531</v>
      </c>
      <c r="AC23" s="4">
        <v>50070.949894244208</v>
      </c>
      <c r="AD23" s="4">
        <f t="shared" si="3"/>
        <v>746311.43349146273</v>
      </c>
      <c r="AE23" s="4">
        <f t="shared" si="1"/>
        <v>211170.47290122928</v>
      </c>
      <c r="AH23" s="4">
        <f t="shared" si="4"/>
        <v>746311.43349146273</v>
      </c>
      <c r="AJ23" s="4">
        <f t="shared" si="2"/>
        <v>211170.47290122928</v>
      </c>
    </row>
    <row r="24" spans="2:36" s="4" customFormat="1">
      <c r="B24" s="4">
        <v>1968</v>
      </c>
      <c r="C24" s="4">
        <v>11644.032895952967</v>
      </c>
      <c r="D24" s="4">
        <v>549445.85762474267</v>
      </c>
      <c r="E24" s="4" t="s">
        <v>16</v>
      </c>
      <c r="F24" s="4">
        <v>5911.8276936597804</v>
      </c>
      <c r="G24" s="4" t="s">
        <v>16</v>
      </c>
      <c r="H24" s="4" t="s">
        <v>16</v>
      </c>
      <c r="I24" s="4" t="s">
        <v>16</v>
      </c>
      <c r="J24" s="4">
        <v>3726.0573164585821</v>
      </c>
      <c r="K24" s="4" t="s">
        <v>16</v>
      </c>
      <c r="L24" s="4">
        <v>47098.917200600074</v>
      </c>
      <c r="M24" s="4">
        <v>46164.131507206141</v>
      </c>
      <c r="N24" s="4">
        <v>3370.511295893426</v>
      </c>
      <c r="O24" s="4" t="s">
        <v>16</v>
      </c>
      <c r="P24" s="4">
        <v>18070.750668724049</v>
      </c>
      <c r="Q24" s="4" t="s">
        <v>16</v>
      </c>
      <c r="R24" s="4" t="s">
        <v>16</v>
      </c>
      <c r="S24" s="3">
        <v>64.922184766014936</v>
      </c>
      <c r="T24" s="4">
        <v>9564.7703177754865</v>
      </c>
      <c r="U24" s="4">
        <v>3172.2064375472182</v>
      </c>
      <c r="V24" s="4" t="s">
        <v>16</v>
      </c>
      <c r="W24" s="4">
        <v>4453.7022354583314</v>
      </c>
      <c r="X24" s="4" t="s">
        <v>16</v>
      </c>
      <c r="Y24" s="4" t="s">
        <v>16</v>
      </c>
      <c r="Z24" s="4" t="s">
        <v>16</v>
      </c>
      <c r="AA24" s="4">
        <v>8394.7488825387372</v>
      </c>
      <c r="AB24" s="4">
        <v>3511.6992183817351</v>
      </c>
      <c r="AC24" s="4">
        <v>49357.725727060024</v>
      </c>
      <c r="AD24" s="4">
        <f t="shared" si="3"/>
        <v>755557.11232422641</v>
      </c>
      <c r="AE24" s="4">
        <f t="shared" si="1"/>
        <v>206111.25469948375</v>
      </c>
      <c r="AH24" s="4">
        <f t="shared" si="4"/>
        <v>755557.11232422641</v>
      </c>
      <c r="AJ24" s="4">
        <f t="shared" si="2"/>
        <v>206111.25469948375</v>
      </c>
    </row>
    <row r="25" spans="2:36" s="4" customFormat="1">
      <c r="B25" s="4">
        <v>1969</v>
      </c>
      <c r="C25" s="4">
        <v>10966.260737455596</v>
      </c>
      <c r="D25" s="4">
        <v>525813.8514732162</v>
      </c>
      <c r="E25" s="4" t="s">
        <v>16</v>
      </c>
      <c r="F25" s="4">
        <v>5951.3730228590794</v>
      </c>
      <c r="G25" s="4" t="s">
        <v>16</v>
      </c>
      <c r="H25" s="4" t="s">
        <v>16</v>
      </c>
      <c r="I25" s="4" t="s">
        <v>16</v>
      </c>
      <c r="J25" s="4">
        <v>3668.5733506796232</v>
      </c>
      <c r="K25" s="4" t="s">
        <v>16</v>
      </c>
      <c r="L25" s="4">
        <v>45050.871376081093</v>
      </c>
      <c r="M25" s="4">
        <v>50634.88545841162</v>
      </c>
      <c r="N25" s="4">
        <v>3815.2753094475634</v>
      </c>
      <c r="O25" s="4" t="s">
        <v>16</v>
      </c>
      <c r="P25" s="4">
        <v>17835.738875692055</v>
      </c>
      <c r="Q25" s="4" t="s">
        <v>16</v>
      </c>
      <c r="R25" s="4" t="s">
        <v>16</v>
      </c>
      <c r="S25" s="3">
        <v>66.341474941167291</v>
      </c>
      <c r="T25" s="4">
        <v>9998.3821189305982</v>
      </c>
      <c r="U25" s="4">
        <v>3348.1135411566552</v>
      </c>
      <c r="V25" s="4" t="s">
        <v>16</v>
      </c>
      <c r="W25" s="4">
        <v>4180.4970276836575</v>
      </c>
      <c r="X25" s="4" t="s">
        <v>16</v>
      </c>
      <c r="Y25" s="4" t="s">
        <v>16</v>
      </c>
      <c r="Z25" s="4" t="s">
        <v>16</v>
      </c>
      <c r="AA25" s="4">
        <v>9903.5844238034115</v>
      </c>
      <c r="AB25" s="4">
        <v>3404.5210312151921</v>
      </c>
      <c r="AC25" s="4">
        <v>46643.50142947572</v>
      </c>
      <c r="AD25" s="4">
        <f t="shared" si="3"/>
        <v>731378.18622724572</v>
      </c>
      <c r="AE25" s="4">
        <f t="shared" si="1"/>
        <v>205564.33475402952</v>
      </c>
      <c r="AH25" s="4">
        <f t="shared" si="4"/>
        <v>731378.18622724572</v>
      </c>
      <c r="AJ25" s="4">
        <f t="shared" si="2"/>
        <v>205564.33475402952</v>
      </c>
    </row>
    <row r="26" spans="2:36" s="4" customFormat="1">
      <c r="B26" s="4">
        <v>1970</v>
      </c>
      <c r="C26" s="4">
        <v>10987.617016144968</v>
      </c>
      <c r="D26" s="4">
        <v>486804.40694461885</v>
      </c>
      <c r="E26" s="4" t="s">
        <v>16</v>
      </c>
      <c r="F26" s="4">
        <v>6343.7701899934418</v>
      </c>
      <c r="G26" s="4" t="s">
        <v>16</v>
      </c>
      <c r="H26" s="4" t="s">
        <v>16</v>
      </c>
      <c r="I26" s="4" t="s">
        <v>16</v>
      </c>
      <c r="J26" s="4">
        <v>3870.7935870009605</v>
      </c>
      <c r="K26" s="4" t="s">
        <v>16</v>
      </c>
      <c r="L26" s="4">
        <v>45302.331567916634</v>
      </c>
      <c r="M26" s="4">
        <v>51211.167927479153</v>
      </c>
      <c r="N26" s="4">
        <v>4116.1131133665849</v>
      </c>
      <c r="O26" s="4" t="s">
        <v>16</v>
      </c>
      <c r="P26" s="4">
        <v>18826.225893669696</v>
      </c>
      <c r="Q26" s="4" t="s">
        <v>16</v>
      </c>
      <c r="R26" s="4" t="s">
        <v>16</v>
      </c>
      <c r="S26" s="3">
        <v>67.391776121742666</v>
      </c>
      <c r="T26" s="4">
        <v>10237.914425296949</v>
      </c>
      <c r="U26" s="4">
        <v>3357.3690230300754</v>
      </c>
      <c r="V26" s="4">
        <v>5537.0718467604693</v>
      </c>
      <c r="W26" s="4">
        <v>4651.8292300666235</v>
      </c>
      <c r="X26" s="4" t="s">
        <v>16</v>
      </c>
      <c r="Y26" s="4" t="s">
        <v>16</v>
      </c>
      <c r="Z26" s="4" t="s">
        <v>16</v>
      </c>
      <c r="AA26" s="4">
        <v>9985.4529321046284</v>
      </c>
      <c r="AB26" s="4">
        <v>3776.3966045035158</v>
      </c>
      <c r="AC26" s="4">
        <v>48044.668555888318</v>
      </c>
      <c r="AD26" s="4">
        <f t="shared" si="3"/>
        <v>697597.99585509731</v>
      </c>
      <c r="AE26" s="4">
        <f t="shared" si="1"/>
        <v>210793.58891047846</v>
      </c>
      <c r="AH26" s="4">
        <f t="shared" si="4"/>
        <v>697597.99585509731</v>
      </c>
      <c r="AJ26" s="4">
        <f t="shared" si="2"/>
        <v>210793.58891047846</v>
      </c>
    </row>
    <row r="27" spans="2:36" s="4" customFormat="1">
      <c r="B27" s="4">
        <v>1971</v>
      </c>
      <c r="C27" s="4">
        <v>11355.72706462721</v>
      </c>
      <c r="D27" s="4">
        <v>437787.43024919071</v>
      </c>
      <c r="E27" s="4" t="s">
        <v>16</v>
      </c>
      <c r="F27" s="4">
        <v>6611.0920469910379</v>
      </c>
      <c r="G27" s="4" t="s">
        <v>16</v>
      </c>
      <c r="H27" s="4" t="s">
        <v>16</v>
      </c>
      <c r="I27" s="4" t="s">
        <v>16</v>
      </c>
      <c r="J27" s="4">
        <v>3937.1383319694901</v>
      </c>
      <c r="K27" s="4" t="s">
        <v>16</v>
      </c>
      <c r="L27" s="4">
        <v>45922.523574322615</v>
      </c>
      <c r="M27" s="4">
        <v>54865.448415941217</v>
      </c>
      <c r="N27" s="4">
        <v>4350.8302933691803</v>
      </c>
      <c r="O27" s="4" t="s">
        <v>16</v>
      </c>
      <c r="P27" s="4">
        <v>21157.538579264798</v>
      </c>
      <c r="Q27" s="4" t="s">
        <v>16</v>
      </c>
      <c r="R27" s="4" t="s">
        <v>16</v>
      </c>
      <c r="S27" s="3">
        <v>68.514738484228047</v>
      </c>
      <c r="T27" s="4">
        <v>10706.957570770779</v>
      </c>
      <c r="U27" s="4">
        <v>3442.1100903957122</v>
      </c>
      <c r="V27" s="4">
        <v>5910.4799147439999</v>
      </c>
      <c r="W27" s="4">
        <v>5073.3031156113984</v>
      </c>
      <c r="X27" s="4" t="s">
        <v>16</v>
      </c>
      <c r="Y27" s="4" t="s">
        <v>16</v>
      </c>
      <c r="Z27" s="4" t="s">
        <v>16</v>
      </c>
      <c r="AA27" s="4">
        <v>9597.5155962751996</v>
      </c>
      <c r="AB27" s="4">
        <v>4327.3792171306186</v>
      </c>
      <c r="AC27" s="4">
        <v>47937.096663438075</v>
      </c>
      <c r="AD27" s="4">
        <f t="shared" si="3"/>
        <v>657543.08995150705</v>
      </c>
      <c r="AE27" s="4">
        <f t="shared" si="1"/>
        <v>219755.65970231633</v>
      </c>
      <c r="AH27" s="4">
        <f t="shared" si="4"/>
        <v>657543.08995150705</v>
      </c>
      <c r="AJ27" s="4">
        <f t="shared" si="2"/>
        <v>219755.65970231633</v>
      </c>
    </row>
    <row r="28" spans="2:36" s="4" customFormat="1">
      <c r="B28" s="4">
        <v>1972</v>
      </c>
      <c r="C28" s="4">
        <v>11423.239398967224</v>
      </c>
      <c r="D28" s="4">
        <v>439498.4909015384</v>
      </c>
      <c r="E28" s="4" t="s">
        <v>16</v>
      </c>
      <c r="F28" s="4">
        <v>6968.1799791077765</v>
      </c>
      <c r="G28" s="4" t="s">
        <v>16</v>
      </c>
      <c r="H28" s="4" t="s">
        <v>16</v>
      </c>
      <c r="I28" s="4" t="s">
        <v>16</v>
      </c>
      <c r="J28" s="4">
        <v>3915.5609554143903</v>
      </c>
      <c r="K28" s="4" t="s">
        <v>16</v>
      </c>
      <c r="L28" s="4">
        <v>47123.787897265829</v>
      </c>
      <c r="M28" s="4">
        <v>58690.020175695579</v>
      </c>
      <c r="N28" s="4">
        <v>4638.2890261189095</v>
      </c>
      <c r="O28" s="21">
        <v>2712.0051333096558</v>
      </c>
      <c r="P28" s="4">
        <v>23482.569849042422</v>
      </c>
      <c r="Q28" s="4" t="s">
        <v>16</v>
      </c>
      <c r="R28" s="4" t="s">
        <v>16</v>
      </c>
      <c r="S28" s="3">
        <v>76.036684417480515</v>
      </c>
      <c r="T28" s="4">
        <v>11043.855623942771</v>
      </c>
      <c r="U28" s="4">
        <v>3440.85258404877</v>
      </c>
      <c r="V28" s="4">
        <v>5948.4760647630637</v>
      </c>
      <c r="W28" s="4">
        <v>5083.510215989786</v>
      </c>
      <c r="X28" s="4" t="s">
        <v>16</v>
      </c>
      <c r="Y28" s="4" t="s">
        <v>16</v>
      </c>
      <c r="Z28" s="4" t="s">
        <v>16</v>
      </c>
      <c r="AA28" s="4">
        <v>11436.938273068994</v>
      </c>
      <c r="AB28" s="4">
        <v>4548.326206550686</v>
      </c>
      <c r="AC28" s="4">
        <v>50990.168244134416</v>
      </c>
      <c r="AD28" s="4">
        <f t="shared" si="3"/>
        <v>670922.88774223451</v>
      </c>
      <c r="AE28" s="4">
        <f t="shared" si="1"/>
        <v>231424.39684069611</v>
      </c>
      <c r="AH28" s="4">
        <f t="shared" si="4"/>
        <v>670922.88774223451</v>
      </c>
      <c r="AJ28" s="4">
        <f t="shared" si="2"/>
        <v>231424.39684069611</v>
      </c>
    </row>
    <row r="29" spans="2:36" s="4" customFormat="1">
      <c r="B29" s="4">
        <v>1973</v>
      </c>
      <c r="C29" s="4">
        <v>11344.93197860092</v>
      </c>
      <c r="D29" s="4">
        <v>417593.22733462998</v>
      </c>
      <c r="E29" s="4" t="s">
        <v>16</v>
      </c>
      <c r="F29" s="4">
        <v>7286.3062170727844</v>
      </c>
      <c r="G29" s="4" t="s">
        <v>16</v>
      </c>
      <c r="H29" s="4" t="s">
        <v>16</v>
      </c>
      <c r="I29" s="4" t="s">
        <v>16</v>
      </c>
      <c r="J29" s="4">
        <v>3724.0507049521375</v>
      </c>
      <c r="K29" s="4" t="s">
        <v>16</v>
      </c>
      <c r="L29" s="4">
        <v>48843.343316426734</v>
      </c>
      <c r="M29" s="4">
        <v>60942.073710509139</v>
      </c>
      <c r="N29" s="4">
        <v>4664.1334399003508</v>
      </c>
      <c r="O29" s="21">
        <v>2643.6280039345006</v>
      </c>
      <c r="P29" s="4">
        <v>23444.379001067118</v>
      </c>
      <c r="Q29" s="4" t="s">
        <v>16</v>
      </c>
      <c r="R29" s="4" t="s">
        <v>16</v>
      </c>
      <c r="S29" s="3">
        <v>83.395908937977367</v>
      </c>
      <c r="T29" s="4">
        <v>11216.074173752759</v>
      </c>
      <c r="U29" s="4">
        <v>3465.5022271690186</v>
      </c>
      <c r="V29" s="4">
        <v>6338.2099203464068</v>
      </c>
      <c r="W29" s="4">
        <v>4804.6092992940976</v>
      </c>
      <c r="X29" s="4" t="s">
        <v>16</v>
      </c>
      <c r="Y29" s="4" t="s">
        <v>16</v>
      </c>
      <c r="Z29" s="4" t="s">
        <v>16</v>
      </c>
      <c r="AA29" s="4">
        <v>11271.739213275863</v>
      </c>
      <c r="AB29" s="4">
        <v>4822.4302902913414</v>
      </c>
      <c r="AC29" s="4">
        <v>51159.439288877082</v>
      </c>
      <c r="AD29" s="4">
        <f t="shared" si="3"/>
        <v>653393.89689148148</v>
      </c>
      <c r="AE29" s="4">
        <f t="shared" si="1"/>
        <v>235800.6695568515</v>
      </c>
      <c r="AH29" s="4">
        <f t="shared" si="4"/>
        <v>653393.89689148148</v>
      </c>
      <c r="AJ29" s="4">
        <f t="shared" si="2"/>
        <v>235800.6695568515</v>
      </c>
    </row>
    <row r="30" spans="2:36" s="4" customFormat="1">
      <c r="B30" s="4">
        <v>1974</v>
      </c>
      <c r="C30" s="4">
        <v>11898.083956852048</v>
      </c>
      <c r="D30" s="4">
        <v>412318.65028021327</v>
      </c>
      <c r="E30" s="4" t="s">
        <v>16</v>
      </c>
      <c r="F30" s="4">
        <v>7388.4325856468158</v>
      </c>
      <c r="G30" s="4" t="s">
        <v>16</v>
      </c>
      <c r="H30" s="4" t="s">
        <v>16</v>
      </c>
      <c r="I30" s="4" t="s">
        <v>16</v>
      </c>
      <c r="J30" s="4">
        <v>4095.1232121739104</v>
      </c>
      <c r="K30" s="4" t="s">
        <v>16</v>
      </c>
      <c r="L30" s="4">
        <v>48662.497682520552</v>
      </c>
      <c r="M30" s="4">
        <v>63644.9565501713</v>
      </c>
      <c r="N30" s="4">
        <v>5792.5875031807454</v>
      </c>
      <c r="O30" s="21">
        <v>2898.9323490877309</v>
      </c>
      <c r="P30" s="4">
        <v>23418.637061530451</v>
      </c>
      <c r="Q30" s="4" t="s">
        <v>16</v>
      </c>
      <c r="R30" s="4" t="s">
        <v>16</v>
      </c>
      <c r="S30" s="3">
        <v>90.007360641649257</v>
      </c>
      <c r="T30" s="4">
        <v>11730.638569607247</v>
      </c>
      <c r="U30" s="4">
        <v>3558.6101882461821</v>
      </c>
      <c r="V30" s="4">
        <v>6404.2368604510184</v>
      </c>
      <c r="W30" s="4">
        <v>5632.7463596039479</v>
      </c>
      <c r="X30" s="4" t="s">
        <v>16</v>
      </c>
      <c r="Y30" s="4" t="s">
        <v>16</v>
      </c>
      <c r="Z30" s="4" t="s">
        <v>16</v>
      </c>
      <c r="AA30" s="4">
        <v>12477.781150509003</v>
      </c>
      <c r="AB30" s="4">
        <v>5406.7201172465357</v>
      </c>
      <c r="AC30" s="4">
        <v>51173.371862032269</v>
      </c>
      <c r="AD30" s="4">
        <f t="shared" si="3"/>
        <v>654811.0632896669</v>
      </c>
      <c r="AE30" s="4">
        <f t="shared" si="1"/>
        <v>242492.41300945362</v>
      </c>
      <c r="AH30" s="4">
        <f t="shared" si="4"/>
        <v>654811.0632896669</v>
      </c>
      <c r="AJ30" s="4">
        <f t="shared" si="2"/>
        <v>242492.41300945362</v>
      </c>
    </row>
    <row r="31" spans="2:36" s="4" customFormat="1">
      <c r="B31" s="4">
        <v>1975</v>
      </c>
      <c r="C31" s="4">
        <v>12642.942235443101</v>
      </c>
      <c r="D31" s="4">
        <v>388785.82267013926</v>
      </c>
      <c r="E31" s="4" t="s">
        <v>16</v>
      </c>
      <c r="F31" s="4">
        <v>8045.0790296159712</v>
      </c>
      <c r="G31" s="4" t="s">
        <v>16</v>
      </c>
      <c r="H31" s="4" t="s">
        <v>16</v>
      </c>
      <c r="I31" s="4" t="s">
        <v>16</v>
      </c>
      <c r="J31" s="4">
        <v>4483.9790475015488</v>
      </c>
      <c r="K31" s="4" t="s">
        <v>16</v>
      </c>
      <c r="L31" s="4">
        <v>50845.538026265771</v>
      </c>
      <c r="M31" s="4">
        <v>63356.534256433479</v>
      </c>
      <c r="N31" s="4">
        <v>7451.5788867849633</v>
      </c>
      <c r="O31" s="21">
        <v>3121.2425893139362</v>
      </c>
      <c r="P31" s="4">
        <v>21805.621431144551</v>
      </c>
      <c r="Q31" s="4" t="s">
        <v>16</v>
      </c>
      <c r="R31" s="4" t="s">
        <v>16</v>
      </c>
      <c r="S31" s="3">
        <v>95.588541084533361</v>
      </c>
      <c r="T31" s="4">
        <v>12331.051917467106</v>
      </c>
      <c r="U31" s="4">
        <v>3859.5173646107251</v>
      </c>
      <c r="V31" s="4">
        <v>6821.862469696056</v>
      </c>
      <c r="W31" s="4">
        <v>3707.2529648263012</v>
      </c>
      <c r="X31" s="4" t="s">
        <v>16</v>
      </c>
      <c r="Y31" s="4" t="s">
        <v>16</v>
      </c>
      <c r="Z31" s="4" t="s">
        <v>16</v>
      </c>
      <c r="AA31" s="4">
        <v>11375.569490516686</v>
      </c>
      <c r="AB31" s="4">
        <v>9455.0969819038291</v>
      </c>
      <c r="AC31" s="4">
        <v>53762.909812226913</v>
      </c>
      <c r="AD31" s="4">
        <f t="shared" si="3"/>
        <v>640628.51316544809</v>
      </c>
      <c r="AE31" s="4">
        <f t="shared" si="1"/>
        <v>251842.69049530884</v>
      </c>
      <c r="AH31" s="4">
        <f t="shared" si="4"/>
        <v>640628.51316544809</v>
      </c>
      <c r="AJ31" s="4">
        <f t="shared" si="2"/>
        <v>251842.69049530884</v>
      </c>
    </row>
    <row r="32" spans="2:36" s="4" customFormat="1">
      <c r="B32" s="4">
        <v>1976</v>
      </c>
      <c r="C32" s="4">
        <v>12836.769705409619</v>
      </c>
      <c r="D32" s="4">
        <v>378559.2635191938</v>
      </c>
      <c r="E32" s="4" t="s">
        <v>16</v>
      </c>
      <c r="F32" s="4">
        <v>8466.2567502347883</v>
      </c>
      <c r="G32" s="4" t="s">
        <v>16</v>
      </c>
      <c r="H32" s="4" t="s">
        <v>16</v>
      </c>
      <c r="I32" s="4" t="s">
        <v>16</v>
      </c>
      <c r="J32" s="4">
        <v>4389.5339576518927</v>
      </c>
      <c r="K32" s="4" t="s">
        <v>16</v>
      </c>
      <c r="L32" s="4">
        <v>53044.635398895392</v>
      </c>
      <c r="M32" s="4">
        <v>62898.922417006819</v>
      </c>
      <c r="N32" s="4">
        <v>8154.6943700618494</v>
      </c>
      <c r="O32" s="21">
        <v>2929.3157016091841</v>
      </c>
      <c r="P32" s="4">
        <v>21738.673990579126</v>
      </c>
      <c r="Q32" s="4" t="s">
        <v>16</v>
      </c>
      <c r="R32" s="4" t="s">
        <v>16</v>
      </c>
      <c r="S32" s="4">
        <v>102.62036160253236</v>
      </c>
      <c r="T32" s="4">
        <v>12171.565096585809</v>
      </c>
      <c r="U32" s="4">
        <v>3951.5592050790328</v>
      </c>
      <c r="V32" s="4">
        <v>7096.2905147002975</v>
      </c>
      <c r="W32" s="4">
        <v>2969.199865683936</v>
      </c>
      <c r="X32" s="4" t="s">
        <v>16</v>
      </c>
      <c r="Y32" s="4" t="s">
        <v>16</v>
      </c>
      <c r="Z32" s="4" t="s">
        <v>16</v>
      </c>
      <c r="AA32" s="4">
        <v>13477.067037196908</v>
      </c>
      <c r="AB32" s="4">
        <v>9933.8703112485564</v>
      </c>
      <c r="AC32" s="4">
        <v>52975.015555048602</v>
      </c>
      <c r="AD32" s="4">
        <f t="shared" si="3"/>
        <v>632192.58050428156</v>
      </c>
      <c r="AE32" s="4">
        <f t="shared" si="1"/>
        <v>253633.31698508776</v>
      </c>
      <c r="AH32" s="4">
        <f t="shared" si="4"/>
        <v>632192.58050428156</v>
      </c>
      <c r="AJ32" s="4">
        <f t="shared" si="2"/>
        <v>253633.31698508776</v>
      </c>
    </row>
    <row r="33" spans="2:37" s="4" customFormat="1">
      <c r="B33" s="4">
        <v>1977</v>
      </c>
      <c r="C33" s="4">
        <v>13430.064869815087</v>
      </c>
      <c r="D33" s="4">
        <v>394216.8313919137</v>
      </c>
      <c r="E33" s="4" t="s">
        <v>16</v>
      </c>
      <c r="F33" s="4">
        <v>8684.4809863238333</v>
      </c>
      <c r="G33" s="4" t="s">
        <v>16</v>
      </c>
      <c r="H33" s="4" t="s">
        <v>16</v>
      </c>
      <c r="I33" s="4" t="s">
        <v>16</v>
      </c>
      <c r="J33" s="4">
        <v>4411.3118062158064</v>
      </c>
      <c r="K33" s="4" t="s">
        <v>16</v>
      </c>
      <c r="L33" s="4">
        <v>55937.9546548043</v>
      </c>
      <c r="M33" s="4">
        <v>62629.13600061139</v>
      </c>
      <c r="N33" s="4">
        <v>8645.0375596921967</v>
      </c>
      <c r="O33" s="21">
        <v>3049.6120376693575</v>
      </c>
      <c r="P33" s="4">
        <v>23261.61517221792</v>
      </c>
      <c r="Q33" s="4" t="s">
        <v>16</v>
      </c>
      <c r="R33" s="4" t="s">
        <v>16</v>
      </c>
      <c r="S33" s="4">
        <v>100.54674656106319</v>
      </c>
      <c r="T33" s="4">
        <v>13565.223273325035</v>
      </c>
      <c r="U33" s="4">
        <v>4032.2361769511099</v>
      </c>
      <c r="V33" s="4">
        <v>7549.7031135188745</v>
      </c>
      <c r="W33" s="4">
        <v>2735.3162216019991</v>
      </c>
      <c r="X33" s="4" t="s">
        <v>16</v>
      </c>
      <c r="Y33" s="4" t="s">
        <v>16</v>
      </c>
      <c r="Z33" s="4" t="s">
        <v>16</v>
      </c>
      <c r="AA33" s="4">
        <v>13691.000586302805</v>
      </c>
      <c r="AB33" s="4">
        <v>9564.9179526231037</v>
      </c>
      <c r="AC33" s="4">
        <v>50663.013945414496</v>
      </c>
      <c r="AD33" s="4">
        <f t="shared" si="3"/>
        <v>651877.68675807095</v>
      </c>
      <c r="AE33" s="4">
        <f t="shared" si="1"/>
        <v>257660.85536615725</v>
      </c>
      <c r="AH33" s="4">
        <f t="shared" si="4"/>
        <v>651877.68675807095</v>
      </c>
      <c r="AJ33" s="4">
        <f t="shared" si="2"/>
        <v>257660.85536615725</v>
      </c>
    </row>
    <row r="34" spans="2:37" s="4" customFormat="1">
      <c r="B34" s="4">
        <v>1978</v>
      </c>
      <c r="C34" s="4">
        <v>13991.288043442473</v>
      </c>
      <c r="D34" s="4">
        <v>396408.1880840548</v>
      </c>
      <c r="E34" s="4" t="s">
        <v>16</v>
      </c>
      <c r="F34" s="4">
        <v>9264.3538736633036</v>
      </c>
      <c r="G34" s="4" t="s">
        <v>16</v>
      </c>
      <c r="H34" s="4" t="s">
        <v>16</v>
      </c>
      <c r="I34" s="4" t="s">
        <v>16</v>
      </c>
      <c r="J34" s="4">
        <v>4582.9874561232018</v>
      </c>
      <c r="K34" s="4" t="s">
        <v>16</v>
      </c>
      <c r="L34" s="4">
        <v>59108.435749120596</v>
      </c>
      <c r="M34" s="4">
        <v>65292.119010288276</v>
      </c>
      <c r="N34" s="4">
        <v>8830.3676969561584</v>
      </c>
      <c r="O34" s="21">
        <v>3455.0383273239245</v>
      </c>
      <c r="P34" s="4">
        <v>24267.769831609643</v>
      </c>
      <c r="Q34" s="4" t="s">
        <v>16</v>
      </c>
      <c r="R34" s="4" t="s">
        <v>16</v>
      </c>
      <c r="S34" s="4">
        <v>109.37199534244949</v>
      </c>
      <c r="T34" s="4">
        <v>13109.284938296854</v>
      </c>
      <c r="U34" s="4">
        <v>4306.3580367215391</v>
      </c>
      <c r="V34" s="4">
        <v>7238.0960745713191</v>
      </c>
      <c r="W34" s="4">
        <v>2762.8710808211104</v>
      </c>
      <c r="X34" s="4" t="s">
        <v>16</v>
      </c>
      <c r="Y34" s="4" t="s">
        <v>16</v>
      </c>
      <c r="Z34" s="4" t="s">
        <v>16</v>
      </c>
      <c r="AA34" s="4">
        <v>14254.203726928967</v>
      </c>
      <c r="AB34" s="4">
        <v>8758.5964025722878</v>
      </c>
      <c r="AC34" s="4">
        <v>52273.478459149752</v>
      </c>
      <c r="AD34" s="4">
        <f t="shared" si="3"/>
        <v>663065.47065816249</v>
      </c>
      <c r="AE34" s="4">
        <f t="shared" si="1"/>
        <v>266657.2825741077</v>
      </c>
      <c r="AH34" s="4">
        <f t="shared" si="4"/>
        <v>663065.47065816249</v>
      </c>
      <c r="AJ34" s="4">
        <f t="shared" si="2"/>
        <v>266657.2825741077</v>
      </c>
    </row>
    <row r="35" spans="2:37" s="4" customFormat="1">
      <c r="B35" s="4">
        <v>1979</v>
      </c>
      <c r="C35" s="4">
        <v>13545.993217555202</v>
      </c>
      <c r="D35" s="4">
        <v>398769.40550185245</v>
      </c>
      <c r="E35" s="4" t="s">
        <v>16</v>
      </c>
      <c r="F35" s="4">
        <v>9468.1804302826204</v>
      </c>
      <c r="G35" s="4" t="s">
        <v>16</v>
      </c>
      <c r="H35" s="4" t="s">
        <v>16</v>
      </c>
      <c r="I35" s="4" t="s">
        <v>16</v>
      </c>
      <c r="J35" s="4">
        <v>4611.6271236981875</v>
      </c>
      <c r="K35" s="4" t="s">
        <v>16</v>
      </c>
      <c r="L35" s="4">
        <v>60484.680500072507</v>
      </c>
      <c r="M35" s="4">
        <v>66203.588380860194</v>
      </c>
      <c r="N35" s="4">
        <v>8554.134492906489</v>
      </c>
      <c r="O35" s="21">
        <v>3434.6618703040986</v>
      </c>
      <c r="P35" s="4">
        <v>25824.258516207636</v>
      </c>
      <c r="Q35" s="4" t="s">
        <v>16</v>
      </c>
      <c r="R35" s="4" t="s">
        <v>16</v>
      </c>
      <c r="S35" s="4">
        <v>112.5955925627696</v>
      </c>
      <c r="T35" s="4">
        <v>13901.236481851598</v>
      </c>
      <c r="U35" s="4">
        <v>4415.3756662893593</v>
      </c>
      <c r="V35" s="4">
        <v>7271.8608676607209</v>
      </c>
      <c r="W35" s="4">
        <v>2807.9166002766624</v>
      </c>
      <c r="X35" s="4" t="s">
        <v>16</v>
      </c>
      <c r="Y35" s="4" t="s">
        <v>16</v>
      </c>
      <c r="Z35" s="4" t="s">
        <v>16</v>
      </c>
      <c r="AA35" s="4">
        <v>15266.695067113906</v>
      </c>
      <c r="AB35" s="4">
        <v>7771.3815815840262</v>
      </c>
      <c r="AC35" s="4">
        <v>53907.528531789852</v>
      </c>
      <c r="AD35" s="4">
        <f t="shared" si="3"/>
        <v>670377.90261778969</v>
      </c>
      <c r="AE35" s="4">
        <f t="shared" si="1"/>
        <v>271608.49711593724</v>
      </c>
      <c r="AH35" s="4">
        <f t="shared" si="4"/>
        <v>670377.90261778969</v>
      </c>
      <c r="AJ35" s="4">
        <f t="shared" si="2"/>
        <v>271608.49711593724</v>
      </c>
    </row>
    <row r="36" spans="2:37" s="4" customFormat="1">
      <c r="B36" s="4">
        <v>1980</v>
      </c>
      <c r="C36" s="4">
        <v>14254.748664859564</v>
      </c>
      <c r="D36" s="4">
        <v>397024.84726542421</v>
      </c>
      <c r="E36" s="4" t="s">
        <v>16</v>
      </c>
      <c r="F36" s="4">
        <v>9651.6754829571819</v>
      </c>
      <c r="G36" s="4" t="s">
        <v>16</v>
      </c>
      <c r="H36" s="4" t="s">
        <v>16</v>
      </c>
      <c r="I36" s="4" t="s">
        <v>16</v>
      </c>
      <c r="J36" s="4">
        <v>4653.500652252631</v>
      </c>
      <c r="K36" s="4" t="s">
        <v>16</v>
      </c>
      <c r="L36" s="4">
        <v>61685.833877328114</v>
      </c>
      <c r="M36" s="4">
        <v>67091.795286767127</v>
      </c>
      <c r="N36" s="4">
        <v>7398.4242378589979</v>
      </c>
      <c r="O36" s="21">
        <v>3427.2406152559142</v>
      </c>
      <c r="P36" s="4">
        <v>25165.476152348641</v>
      </c>
      <c r="Q36" s="4" t="s">
        <v>16</v>
      </c>
      <c r="R36" s="4" t="s">
        <v>16</v>
      </c>
      <c r="S36" s="4">
        <v>130.72612307752837</v>
      </c>
      <c r="T36" s="4">
        <v>13525.132572594785</v>
      </c>
      <c r="U36" s="4">
        <v>4457.456075841088</v>
      </c>
      <c r="V36" s="4">
        <v>6867.0594466498069</v>
      </c>
      <c r="W36" s="4">
        <v>3043.9509026599421</v>
      </c>
      <c r="X36" s="21">
        <v>4705.3567472139866</v>
      </c>
      <c r="Y36" s="4" t="s">
        <v>16</v>
      </c>
      <c r="Z36" s="4" t="s">
        <v>16</v>
      </c>
      <c r="AA36" s="4">
        <v>15829.920093160375</v>
      </c>
      <c r="AB36" s="4">
        <v>8054.7190646893941</v>
      </c>
      <c r="AC36" s="4">
        <v>57483.055985291881</v>
      </c>
      <c r="AD36" s="4">
        <f>SUM(C36:D36,F36,J36,L36:N36,P36,S36:U36,W36,AA36:AC36)</f>
        <v>689451.26243711135</v>
      </c>
      <c r="AE36" s="4">
        <f t="shared" si="1"/>
        <v>292426.41517168714</v>
      </c>
      <c r="AH36" s="4">
        <f t="shared" si="4"/>
        <v>673621.34234395099</v>
      </c>
      <c r="AJ36" s="4">
        <f t="shared" si="2"/>
        <v>276596.49507852679</v>
      </c>
    </row>
    <row r="37" spans="2:37" s="4" customFormat="1">
      <c r="B37" s="4">
        <v>1981</v>
      </c>
      <c r="C37" s="4">
        <v>14083.788840319527</v>
      </c>
      <c r="D37" s="4">
        <v>442450.07104515843</v>
      </c>
      <c r="E37" s="4" t="s">
        <v>16</v>
      </c>
      <c r="F37" s="4">
        <v>9737.1690043362523</v>
      </c>
      <c r="G37" s="4" t="s">
        <v>16</v>
      </c>
      <c r="H37" s="4" t="s">
        <v>16</v>
      </c>
      <c r="I37" s="4" t="s">
        <v>16</v>
      </c>
      <c r="J37" s="4">
        <v>4703.2489590999967</v>
      </c>
      <c r="K37" s="4" t="s">
        <v>16</v>
      </c>
      <c r="L37" s="4">
        <v>63220.644778205111</v>
      </c>
      <c r="M37" s="4">
        <v>67880.142580401633</v>
      </c>
      <c r="N37" s="4">
        <v>8757.2465400510682</v>
      </c>
      <c r="O37" s="21">
        <v>3537.8190144699065</v>
      </c>
      <c r="P37" s="4">
        <v>26464.957728653837</v>
      </c>
      <c r="Q37" s="4" t="s">
        <v>16</v>
      </c>
      <c r="R37" s="4" t="s">
        <v>16</v>
      </c>
      <c r="S37" s="4">
        <v>135.31702030339102</v>
      </c>
      <c r="T37" s="4">
        <v>13663.221010960402</v>
      </c>
      <c r="U37" s="4">
        <v>4506.0156358508557</v>
      </c>
      <c r="V37" s="21">
        <v>6941.6113233328306</v>
      </c>
      <c r="W37" s="4">
        <v>3030.2876408331913</v>
      </c>
      <c r="X37" s="21">
        <v>4750.3344220035315</v>
      </c>
      <c r="Y37" s="4" t="s">
        <v>16</v>
      </c>
      <c r="Z37" s="4" t="s">
        <v>16</v>
      </c>
      <c r="AA37" s="4">
        <v>16078.340127931377</v>
      </c>
      <c r="AB37" s="4">
        <v>9087.6456730794016</v>
      </c>
      <c r="AC37" s="4">
        <v>56307.302104133276</v>
      </c>
      <c r="AD37" s="4">
        <f t="shared" ref="AD37:AD39" si="5">SUM(C37:D37,F37,J37,L37:N37,P37,S37:U37,W37,AA37:AC37)</f>
        <v>740105.39868931763</v>
      </c>
      <c r="AE37" s="4">
        <f t="shared" ref="AE37:AE39" si="6">AD37-D37</f>
        <v>297655.3276441592</v>
      </c>
      <c r="AH37" s="4">
        <f t="shared" si="4"/>
        <v>724027.05856138631</v>
      </c>
      <c r="AI37" s="4">
        <f>AH37+AA37</f>
        <v>740105.39868931763</v>
      </c>
      <c r="AJ37" s="4">
        <f t="shared" si="2"/>
        <v>281576.98751622788</v>
      </c>
    </row>
    <row r="38" spans="2:37" s="4" customFormat="1">
      <c r="B38" s="4">
        <v>1982</v>
      </c>
      <c r="C38" s="4">
        <v>15308.941148638336</v>
      </c>
      <c r="D38" s="4">
        <v>524073.90921106446</v>
      </c>
      <c r="E38" s="4" t="s">
        <v>16</v>
      </c>
      <c r="F38" s="4">
        <v>9414.4223787355695</v>
      </c>
      <c r="G38" s="4" t="s">
        <v>16</v>
      </c>
      <c r="H38" s="4" t="s">
        <v>16</v>
      </c>
      <c r="I38" s="4" t="s">
        <v>16</v>
      </c>
      <c r="J38" s="4">
        <v>4839.5456781419643</v>
      </c>
      <c r="K38" s="4" t="s">
        <v>16</v>
      </c>
      <c r="L38" s="4">
        <v>64428.875074372329</v>
      </c>
      <c r="M38" s="4">
        <v>67004.190168754212</v>
      </c>
      <c r="N38" s="4">
        <v>8935.6621501888148</v>
      </c>
      <c r="O38" s="21">
        <v>3496.6234119661544</v>
      </c>
      <c r="P38" s="4">
        <v>29526.813912663689</v>
      </c>
      <c r="Q38" s="4" t="s">
        <v>16</v>
      </c>
      <c r="R38" s="4" t="s">
        <v>16</v>
      </c>
      <c r="S38" s="4">
        <v>136.60464054112134</v>
      </c>
      <c r="T38" s="4">
        <v>14731.233930388604</v>
      </c>
      <c r="U38" s="4">
        <v>4681.7712823808306</v>
      </c>
      <c r="V38" s="21">
        <v>7653.6463930125065</v>
      </c>
      <c r="W38" s="4">
        <v>3035.0370779028954</v>
      </c>
      <c r="X38" s="21">
        <v>4278.6454735695806</v>
      </c>
      <c r="Y38" s="4" t="s">
        <v>16</v>
      </c>
      <c r="Z38" s="4" t="s">
        <v>16</v>
      </c>
      <c r="AA38" s="4">
        <v>16650.872969291533</v>
      </c>
      <c r="AB38" s="4">
        <v>9934.756812091051</v>
      </c>
      <c r="AC38" s="4">
        <v>61388.95467845691</v>
      </c>
      <c r="AD38" s="4">
        <f t="shared" si="5"/>
        <v>834091.59111361241</v>
      </c>
      <c r="AE38" s="4">
        <f t="shared" si="6"/>
        <v>310017.68190254795</v>
      </c>
      <c r="AH38" s="4">
        <f t="shared" si="4"/>
        <v>817440.71814432088</v>
      </c>
      <c r="AI38" s="4">
        <f t="shared" ref="AI38:AI39" si="7">AH38+AA38</f>
        <v>834091.59111361241</v>
      </c>
      <c r="AJ38" s="4">
        <f t="shared" si="2"/>
        <v>293366.80893325643</v>
      </c>
    </row>
    <row r="39" spans="2:37" s="4" customFormat="1">
      <c r="B39" s="4">
        <v>1983</v>
      </c>
      <c r="C39" s="4">
        <v>16685.241317456941</v>
      </c>
      <c r="D39" s="4">
        <v>507761.92186531826</v>
      </c>
      <c r="E39" s="4" t="s">
        <v>16</v>
      </c>
      <c r="F39" s="4">
        <v>9041.348809764524</v>
      </c>
      <c r="G39" s="4" t="s">
        <v>16</v>
      </c>
      <c r="H39" s="4" t="s">
        <v>16</v>
      </c>
      <c r="I39" s="4" t="s">
        <v>16</v>
      </c>
      <c r="J39" s="4">
        <v>4877.9515147486463</v>
      </c>
      <c r="K39" s="4" t="s">
        <v>16</v>
      </c>
      <c r="L39" s="4">
        <v>65624.04307409277</v>
      </c>
      <c r="M39" s="4">
        <v>67585.867929911066</v>
      </c>
      <c r="N39" s="4">
        <v>8151.1135566677676</v>
      </c>
      <c r="O39" s="21">
        <v>3572.9760244201289</v>
      </c>
      <c r="P39" s="4">
        <v>30172.218123739458</v>
      </c>
      <c r="Q39" s="4" t="s">
        <v>16</v>
      </c>
      <c r="R39" s="4" t="s">
        <v>16</v>
      </c>
      <c r="S39" s="4">
        <v>139.71577084294088</v>
      </c>
      <c r="T39" s="4">
        <v>13504.667292448939</v>
      </c>
      <c r="U39" s="4">
        <v>4885.749899439762</v>
      </c>
      <c r="V39" s="21">
        <v>6808.1325260582853</v>
      </c>
      <c r="W39" s="4">
        <v>2918.1545490908343</v>
      </c>
      <c r="X39" s="21">
        <v>4399.7392133875874</v>
      </c>
      <c r="Y39" s="4" t="s">
        <v>16</v>
      </c>
      <c r="Z39" s="4" t="s">
        <v>16</v>
      </c>
      <c r="AA39" s="4">
        <v>18654.689141336818</v>
      </c>
      <c r="AB39" s="4">
        <v>9399.8913107269309</v>
      </c>
      <c r="AC39" s="4">
        <v>64119.147780012965</v>
      </c>
      <c r="AD39" s="4">
        <f t="shared" si="5"/>
        <v>823521.72193559865</v>
      </c>
      <c r="AE39" s="4">
        <f t="shared" si="6"/>
        <v>315759.80007028038</v>
      </c>
      <c r="AH39" s="4">
        <f t="shared" si="4"/>
        <v>804867.03279426182</v>
      </c>
      <c r="AI39" s="4">
        <f t="shared" si="7"/>
        <v>823521.72193559865</v>
      </c>
      <c r="AJ39" s="4">
        <f t="shared" si="2"/>
        <v>297105.11092894356</v>
      </c>
    </row>
    <row r="40" spans="2:37" s="4" customFormat="1">
      <c r="B40" s="4">
        <v>1984</v>
      </c>
      <c r="C40" s="4">
        <v>17778.387149901988</v>
      </c>
      <c r="D40" s="4">
        <v>527380.52285530325</v>
      </c>
      <c r="E40" s="4" t="s">
        <v>16</v>
      </c>
      <c r="F40" s="4">
        <v>8657.0952239145281</v>
      </c>
      <c r="G40" s="4" t="s">
        <v>16</v>
      </c>
      <c r="H40" s="4" t="s">
        <v>16</v>
      </c>
      <c r="I40" s="4" t="s">
        <v>16</v>
      </c>
      <c r="J40" s="4">
        <v>4759.7518383624847</v>
      </c>
      <c r="K40" s="4" t="s">
        <v>16</v>
      </c>
      <c r="L40" s="4">
        <v>65234.440312631261</v>
      </c>
      <c r="M40" s="4">
        <v>66906.083681478223</v>
      </c>
      <c r="N40" s="21">
        <v>8000.8814838856133</v>
      </c>
      <c r="O40" s="21">
        <v>3387.4753296740159</v>
      </c>
      <c r="P40" s="4">
        <v>31062.931117254386</v>
      </c>
      <c r="Q40" s="4" t="s">
        <v>16</v>
      </c>
      <c r="R40" s="4" t="s">
        <v>16</v>
      </c>
      <c r="S40" s="4">
        <v>140.4253451944582</v>
      </c>
      <c r="T40" s="4">
        <v>13731.772970223336</v>
      </c>
      <c r="U40" s="4">
        <v>4705.761863772077</v>
      </c>
      <c r="V40" s="21">
        <v>7689.9477045547765</v>
      </c>
      <c r="W40" s="4">
        <v>2715.6915964422997</v>
      </c>
      <c r="X40" s="21">
        <v>4486.234741829021</v>
      </c>
      <c r="Y40" s="4" t="s">
        <v>16</v>
      </c>
      <c r="Z40" s="4" t="s">
        <v>16</v>
      </c>
      <c r="AA40" s="4">
        <v>19109.274131149352</v>
      </c>
      <c r="AB40" s="4">
        <v>9137.8108386589411</v>
      </c>
      <c r="AC40" s="4">
        <v>67299.093667142995</v>
      </c>
      <c r="AD40" s="4">
        <f t="shared" ref="AD40:AD54" si="8">SUM(C40:D40,F40,J40,L40:N40,P40,S40:U40,W40,AA40:AC40)</f>
        <v>846619.92407531524</v>
      </c>
      <c r="AE40" s="4">
        <f t="shared" si="1"/>
        <v>319239.40122001199</v>
      </c>
      <c r="AH40" s="4">
        <f t="shared" si="4"/>
        <v>827510.64994416584</v>
      </c>
      <c r="AI40" s="4">
        <f>AH40+AA40</f>
        <v>846619.92407531524</v>
      </c>
      <c r="AJ40" s="4">
        <f t="shared" si="2"/>
        <v>300130.12708886259</v>
      </c>
      <c r="AK40" s="4">
        <f t="shared" ref="AK40:AK67" si="9">AJ40+AA40</f>
        <v>319239.40122001193</v>
      </c>
    </row>
    <row r="41" spans="2:37" s="4" customFormat="1">
      <c r="B41" s="4">
        <v>1985</v>
      </c>
      <c r="C41" s="4">
        <v>18304.274061571468</v>
      </c>
      <c r="D41" s="4">
        <v>568002.92502343806</v>
      </c>
      <c r="E41" s="4" t="s">
        <v>16</v>
      </c>
      <c r="F41" s="4">
        <v>8556.1653588637073</v>
      </c>
      <c r="G41" s="4" t="s">
        <v>16</v>
      </c>
      <c r="H41" s="4" t="s">
        <v>16</v>
      </c>
      <c r="I41" s="4" t="s">
        <v>16</v>
      </c>
      <c r="J41" s="4">
        <v>4652.3986748918533</v>
      </c>
      <c r="K41" s="4" t="s">
        <v>16</v>
      </c>
      <c r="L41" s="4">
        <v>65157.708908622386</v>
      </c>
      <c r="M41" s="4">
        <v>67048.976060398229</v>
      </c>
      <c r="N41" s="15">
        <v>7940.8068786254407</v>
      </c>
      <c r="O41" s="21">
        <v>5282.976875686275</v>
      </c>
      <c r="P41" s="4">
        <v>30752.790050629377</v>
      </c>
      <c r="Q41" s="4" t="s">
        <v>16</v>
      </c>
      <c r="R41" s="4" t="s">
        <v>16</v>
      </c>
      <c r="S41" s="4">
        <v>136.65685132982881</v>
      </c>
      <c r="T41" s="4">
        <v>13578.681644637687</v>
      </c>
      <c r="U41" s="4">
        <v>5421.4891836154975</v>
      </c>
      <c r="V41" s="4">
        <v>8290.410122200572</v>
      </c>
      <c r="W41" s="4">
        <v>2747.585164027651</v>
      </c>
      <c r="X41" s="21">
        <v>10131.509564773252</v>
      </c>
      <c r="Y41" s="4" t="s">
        <v>16</v>
      </c>
      <c r="Z41" s="4" t="s">
        <v>16</v>
      </c>
      <c r="AA41" s="4">
        <v>19438.751327701</v>
      </c>
      <c r="AB41" s="4">
        <v>9694.4113224942084</v>
      </c>
      <c r="AC41" s="4">
        <v>67931.424791131576</v>
      </c>
      <c r="AD41" s="4">
        <f t="shared" si="8"/>
        <v>889365.04530197801</v>
      </c>
      <c r="AE41" s="4">
        <f t="shared" si="1"/>
        <v>321362.12027853995</v>
      </c>
      <c r="AH41" s="4">
        <f t="shared" si="4"/>
        <v>869926.29397427686</v>
      </c>
      <c r="AI41" s="4">
        <f t="shared" ref="AI41:AI66" si="10">AH41+AA41</f>
        <v>889365.04530197789</v>
      </c>
      <c r="AJ41" s="4">
        <f t="shared" si="2"/>
        <v>301923.36895083881</v>
      </c>
      <c r="AK41" s="4">
        <f t="shared" si="9"/>
        <v>321362.12027853983</v>
      </c>
    </row>
    <row r="42" spans="2:37" s="4" customFormat="1">
      <c r="B42" s="4">
        <v>1986</v>
      </c>
      <c r="C42" s="4">
        <v>18645.862141552887</v>
      </c>
      <c r="D42" s="4">
        <v>607188.26954600622</v>
      </c>
      <c r="E42" s="4" t="s">
        <v>16</v>
      </c>
      <c r="F42" s="4">
        <v>8909.2263075681803</v>
      </c>
      <c r="G42" s="4" t="s">
        <v>16</v>
      </c>
      <c r="H42" s="4" t="s">
        <v>16</v>
      </c>
      <c r="I42" s="4" t="s">
        <v>16</v>
      </c>
      <c r="J42" s="4">
        <v>4481.7842898208992</v>
      </c>
      <c r="K42" s="4" t="s">
        <v>16</v>
      </c>
      <c r="L42" s="4">
        <v>67071.796102542561</v>
      </c>
      <c r="M42" s="4">
        <v>68827.643005807215</v>
      </c>
      <c r="N42" s="15">
        <v>6785.382896437658</v>
      </c>
      <c r="O42" s="21">
        <v>3426.3244947652074</v>
      </c>
      <c r="P42" s="4">
        <v>32837.150091118165</v>
      </c>
      <c r="Q42" s="4" t="s">
        <v>16</v>
      </c>
      <c r="R42" s="4" t="s">
        <v>16</v>
      </c>
      <c r="S42" s="4">
        <v>143.78473874316751</v>
      </c>
      <c r="T42" s="4">
        <v>13772.605213134029</v>
      </c>
      <c r="U42" s="4">
        <v>5250.2043474487818</v>
      </c>
      <c r="V42" s="4">
        <v>8603.5571855920316</v>
      </c>
      <c r="W42" s="4">
        <v>3089.9270176869454</v>
      </c>
      <c r="X42" s="21">
        <v>10748.511000988812</v>
      </c>
      <c r="Y42" s="4" t="s">
        <v>16</v>
      </c>
      <c r="Z42" s="4" t="s">
        <v>16</v>
      </c>
      <c r="AA42" s="4">
        <v>18172.798244483718</v>
      </c>
      <c r="AB42" s="4">
        <v>10892.398062750473</v>
      </c>
      <c r="AC42" s="4">
        <v>67092.439147368699</v>
      </c>
      <c r="AD42" s="4">
        <f t="shared" si="8"/>
        <v>933161.27115246956</v>
      </c>
      <c r="AE42" s="4">
        <f t="shared" si="1"/>
        <v>325973.00160646334</v>
      </c>
      <c r="AH42" s="4">
        <f t="shared" si="4"/>
        <v>914988.47290798579</v>
      </c>
      <c r="AI42" s="4">
        <f t="shared" si="10"/>
        <v>933161.27115246956</v>
      </c>
      <c r="AJ42" s="4">
        <f t="shared" si="2"/>
        <v>307800.20336197957</v>
      </c>
      <c r="AK42" s="4">
        <f t="shared" si="9"/>
        <v>325973.00160646328</v>
      </c>
    </row>
    <row r="43" spans="2:37" s="4" customFormat="1">
      <c r="B43" s="4">
        <v>1987</v>
      </c>
      <c r="C43" s="4">
        <v>19053.058655422523</v>
      </c>
      <c r="D43" s="4">
        <v>599976.12919740798</v>
      </c>
      <c r="E43" s="4" t="s">
        <v>16</v>
      </c>
      <c r="F43" s="4">
        <v>8965.7686139887901</v>
      </c>
      <c r="G43" s="4" t="s">
        <v>16</v>
      </c>
      <c r="H43" s="4" t="s">
        <v>16</v>
      </c>
      <c r="I43" s="4" t="s">
        <v>16</v>
      </c>
      <c r="J43" s="4">
        <v>4734.7906203489874</v>
      </c>
      <c r="K43" s="4" t="s">
        <v>16</v>
      </c>
      <c r="L43" s="4">
        <v>69036.088471454408</v>
      </c>
      <c r="M43" s="4">
        <v>70059.551018191123</v>
      </c>
      <c r="N43" s="15">
        <v>6770.4692754699408</v>
      </c>
      <c r="O43" s="21">
        <v>3475.9581585137648</v>
      </c>
      <c r="P43" s="4">
        <v>35728.939582551429</v>
      </c>
      <c r="Q43" s="4" t="s">
        <v>16</v>
      </c>
      <c r="R43" s="4" t="s">
        <v>16</v>
      </c>
      <c r="S43" s="4">
        <v>164.65025934397576</v>
      </c>
      <c r="T43" s="4">
        <v>14021.861577730373</v>
      </c>
      <c r="U43" s="4">
        <v>5587.21970078918</v>
      </c>
      <c r="V43" s="4">
        <v>8362.2490400016704</v>
      </c>
      <c r="W43" s="4">
        <v>3215.6654155295373</v>
      </c>
      <c r="X43" s="21">
        <v>8803.9049547190098</v>
      </c>
      <c r="Y43" s="4" t="s">
        <v>16</v>
      </c>
      <c r="Z43" s="4" t="s">
        <v>16</v>
      </c>
      <c r="AA43" s="4">
        <v>19232.047596718305</v>
      </c>
      <c r="AB43" s="4">
        <v>10402.563647883568</v>
      </c>
      <c r="AC43" s="4">
        <v>66360.875995706563</v>
      </c>
      <c r="AD43" s="4">
        <f t="shared" si="8"/>
        <v>933309.6796285368</v>
      </c>
      <c r="AE43" s="4">
        <f t="shared" si="1"/>
        <v>333333.55043112882</v>
      </c>
      <c r="AH43" s="4">
        <f t="shared" si="4"/>
        <v>914077.6320318185</v>
      </c>
      <c r="AI43" s="4">
        <f t="shared" si="10"/>
        <v>933309.6796285368</v>
      </c>
      <c r="AJ43" s="4">
        <f t="shared" si="2"/>
        <v>314101.50283441052</v>
      </c>
      <c r="AK43" s="4">
        <f t="shared" si="9"/>
        <v>333333.55043112882</v>
      </c>
    </row>
    <row r="44" spans="2:37" ht="15">
      <c r="B44">
        <v>1988</v>
      </c>
      <c r="C44" s="4">
        <v>19352.112064311605</v>
      </c>
      <c r="D44" s="4">
        <v>586731.35394519486</v>
      </c>
      <c r="E44" s="4" t="s">
        <v>16</v>
      </c>
      <c r="F44" s="4">
        <v>8590.4174786272742</v>
      </c>
      <c r="G44" s="4" t="s">
        <v>16</v>
      </c>
      <c r="H44" s="4" t="s">
        <v>16</v>
      </c>
      <c r="I44" s="4" t="s">
        <v>16</v>
      </c>
      <c r="J44" s="4">
        <v>4829.5696289400721</v>
      </c>
      <c r="K44" s="4" t="s">
        <v>16</v>
      </c>
      <c r="L44" s="4">
        <v>69000.906049462705</v>
      </c>
      <c r="M44" s="4">
        <v>69498.237061315565</v>
      </c>
      <c r="N44" s="21">
        <v>7159.1479657003756</v>
      </c>
      <c r="O44" s="21">
        <v>4018.1826499927197</v>
      </c>
      <c r="P44" s="4">
        <v>37954.561748179862</v>
      </c>
      <c r="Q44" s="4" t="s">
        <v>16</v>
      </c>
      <c r="R44" s="4" t="s">
        <v>16</v>
      </c>
      <c r="S44" s="4">
        <v>187.82721056508146</v>
      </c>
      <c r="T44" s="4">
        <v>13967.513675313823</v>
      </c>
      <c r="U44" s="4">
        <v>5325.0881793403523</v>
      </c>
      <c r="V44" s="4">
        <v>8645.7912691876736</v>
      </c>
      <c r="W44" s="4">
        <v>3570.8177858274717</v>
      </c>
      <c r="X44" s="21">
        <v>9591.6787958909645</v>
      </c>
      <c r="Y44" s="4" t="s">
        <v>16</v>
      </c>
      <c r="Z44" s="4" t="s">
        <v>16</v>
      </c>
      <c r="AA44" s="4">
        <v>19443.978212280537</v>
      </c>
      <c r="AB44" s="4">
        <v>9162.6382484883725</v>
      </c>
      <c r="AC44" s="25">
        <v>64010.038852374862</v>
      </c>
      <c r="AD44" s="4">
        <f t="shared" si="8"/>
        <v>918784.20810592291</v>
      </c>
      <c r="AE44" s="4">
        <f t="shared" si="1"/>
        <v>332052.85416072805</v>
      </c>
      <c r="AH44" s="4">
        <f t="shared" si="4"/>
        <v>899340.22989364236</v>
      </c>
      <c r="AI44" s="4">
        <f t="shared" si="10"/>
        <v>918784.20810592291</v>
      </c>
      <c r="AJ44" s="4">
        <f t="shared" si="2"/>
        <v>312608.8759484475</v>
      </c>
      <c r="AK44" s="4">
        <f t="shared" si="9"/>
        <v>332052.85416072805</v>
      </c>
    </row>
    <row r="45" spans="2:37" ht="15">
      <c r="B45">
        <v>1989</v>
      </c>
      <c r="C45" s="4">
        <v>19254.244702190332</v>
      </c>
      <c r="D45" s="4">
        <v>580704.68249665957</v>
      </c>
      <c r="E45" s="4">
        <v>264.97045990761887</v>
      </c>
      <c r="F45" s="4">
        <v>8457.2901087707523</v>
      </c>
      <c r="G45" s="21">
        <v>4414.2535081824171</v>
      </c>
      <c r="H45" s="11" t="s">
        <v>16</v>
      </c>
      <c r="I45" s="4" t="s">
        <v>16</v>
      </c>
      <c r="J45" s="4">
        <v>4710.278652511317</v>
      </c>
      <c r="K45" s="4" t="s">
        <v>16</v>
      </c>
      <c r="L45" s="4">
        <v>69846.737620053376</v>
      </c>
      <c r="M45" s="4">
        <v>69308.171685989306</v>
      </c>
      <c r="N45" s="21">
        <v>6712.5842174997279</v>
      </c>
      <c r="O45" s="21">
        <v>3183.7684044338484</v>
      </c>
      <c r="P45" s="4">
        <v>38254.102591991446</v>
      </c>
      <c r="Q45" s="4" t="s">
        <v>16</v>
      </c>
      <c r="R45" s="4" t="s">
        <v>16</v>
      </c>
      <c r="S45" s="4">
        <v>171.96808118139907</v>
      </c>
      <c r="T45" s="4">
        <v>14099.598520847434</v>
      </c>
      <c r="U45" s="4">
        <v>5466.4495316928014</v>
      </c>
      <c r="V45" s="4">
        <v>7024.7075304629725</v>
      </c>
      <c r="W45" s="4">
        <v>3747.9206214369342</v>
      </c>
      <c r="X45" s="21">
        <v>10214.445954114741</v>
      </c>
      <c r="Y45" s="4" t="s">
        <v>16</v>
      </c>
      <c r="Z45" s="4" t="s">
        <v>16</v>
      </c>
      <c r="AA45" s="4">
        <v>19339.753395484524</v>
      </c>
      <c r="AB45" s="4">
        <v>10601.671341155732</v>
      </c>
      <c r="AC45" s="25">
        <v>64573.576981106329</v>
      </c>
      <c r="AD45" s="4">
        <f t="shared" si="8"/>
        <v>915249.03054857079</v>
      </c>
      <c r="AE45" s="4">
        <f t="shared" si="1"/>
        <v>334544.34805191122</v>
      </c>
      <c r="AH45" s="4">
        <f t="shared" si="4"/>
        <v>895909.27715308627</v>
      </c>
      <c r="AI45" s="4">
        <f t="shared" si="10"/>
        <v>915249.03054857079</v>
      </c>
      <c r="AJ45" s="4">
        <f t="shared" si="2"/>
        <v>315204.59465642669</v>
      </c>
      <c r="AK45" s="4">
        <f t="shared" si="9"/>
        <v>334544.34805191122</v>
      </c>
    </row>
    <row r="46" spans="2:37" ht="15">
      <c r="B46">
        <v>1990</v>
      </c>
      <c r="C46" s="4">
        <v>19236.134142051858</v>
      </c>
      <c r="D46" s="4">
        <v>554741.90979576216</v>
      </c>
      <c r="E46" s="4">
        <v>272.30644759661448</v>
      </c>
      <c r="F46" s="4">
        <v>8297.3002811188562</v>
      </c>
      <c r="G46" s="21">
        <v>3565.6370546210196</v>
      </c>
      <c r="H46" s="11" t="s">
        <v>16</v>
      </c>
      <c r="I46" s="4" t="s">
        <v>16</v>
      </c>
      <c r="J46" s="4">
        <v>4713.8862381988811</v>
      </c>
      <c r="K46" s="4" t="s">
        <v>16</v>
      </c>
      <c r="L46" s="4">
        <v>69537.793678192742</v>
      </c>
      <c r="M46" s="4">
        <v>73041.785630547762</v>
      </c>
      <c r="N46" s="21">
        <v>6786.5751017434059</v>
      </c>
      <c r="O46" s="4">
        <v>2754.5541084247197</v>
      </c>
      <c r="P46" s="4">
        <v>36794.098392756685</v>
      </c>
      <c r="Q46" s="4" t="s">
        <v>16</v>
      </c>
      <c r="R46" s="4" t="s">
        <v>16</v>
      </c>
      <c r="S46" s="4">
        <v>179.01503137951875</v>
      </c>
      <c r="T46" s="4">
        <v>13702.874822440874</v>
      </c>
      <c r="U46" s="4">
        <v>5510.5842427267717</v>
      </c>
      <c r="V46" s="4">
        <v>7297.083854460353</v>
      </c>
      <c r="W46" s="4">
        <v>3853.0058819839692</v>
      </c>
      <c r="X46" s="21">
        <v>4498.9005127860801</v>
      </c>
      <c r="Y46" s="4" t="s">
        <v>16</v>
      </c>
      <c r="Z46" s="4" t="s">
        <v>16</v>
      </c>
      <c r="AA46" s="4">
        <v>19617.52436869486</v>
      </c>
      <c r="AB46" s="4">
        <v>12810.50147355308</v>
      </c>
      <c r="AC46" s="25">
        <v>64665.575860076511</v>
      </c>
      <c r="AD46" s="4">
        <f t="shared" si="8"/>
        <v>893488.56494122802</v>
      </c>
      <c r="AE46" s="4">
        <f t="shared" si="1"/>
        <v>338746.65514546586</v>
      </c>
      <c r="AH46" s="4">
        <f t="shared" si="4"/>
        <v>873871.04057253315</v>
      </c>
      <c r="AI46" s="4">
        <f t="shared" si="10"/>
        <v>893488.56494122802</v>
      </c>
      <c r="AJ46" s="4">
        <f t="shared" si="2"/>
        <v>319129.13077677099</v>
      </c>
      <c r="AK46" s="4">
        <f t="shared" si="9"/>
        <v>338746.65514546586</v>
      </c>
    </row>
    <row r="47" spans="2:37" ht="15">
      <c r="B47">
        <v>1991</v>
      </c>
      <c r="C47" s="4">
        <v>17765.545908069183</v>
      </c>
      <c r="D47" s="4">
        <v>487220.54583862948</v>
      </c>
      <c r="E47" s="4">
        <v>192.51982795736464</v>
      </c>
      <c r="F47" s="4">
        <v>8179.9804913291946</v>
      </c>
      <c r="G47" s="21">
        <v>1930.2738654524778</v>
      </c>
      <c r="H47" s="11" t="s">
        <v>16</v>
      </c>
      <c r="I47" s="4" t="s">
        <v>16</v>
      </c>
      <c r="J47" s="4">
        <v>4799.1607271424991</v>
      </c>
      <c r="K47" s="4" t="s">
        <v>16</v>
      </c>
      <c r="L47" s="4">
        <v>69990.642272722398</v>
      </c>
      <c r="M47" s="4">
        <v>67596.11896368007</v>
      </c>
      <c r="N47" s="21">
        <v>6436.5633472413529</v>
      </c>
      <c r="O47" s="21">
        <v>2068.9128965211289</v>
      </c>
      <c r="P47" s="4">
        <v>37312.795233655132</v>
      </c>
      <c r="Q47" s="4" t="s">
        <v>16</v>
      </c>
      <c r="R47" s="4" t="s">
        <v>16</v>
      </c>
      <c r="S47" s="4">
        <v>197.6587081698957</v>
      </c>
      <c r="T47" s="4">
        <v>13321.00362731594</v>
      </c>
      <c r="U47" s="4">
        <v>5343.8626425550128</v>
      </c>
      <c r="V47" s="4">
        <v>5138.0888026213388</v>
      </c>
      <c r="W47" s="4">
        <v>3971.6000438875512</v>
      </c>
      <c r="X47" s="21">
        <v>4666.3180231582019</v>
      </c>
      <c r="Y47" s="4" t="s">
        <v>16</v>
      </c>
      <c r="Z47" s="4" t="s">
        <v>16</v>
      </c>
      <c r="AA47" s="4">
        <v>18853.812162407943</v>
      </c>
      <c r="AB47" s="4">
        <v>13168.81528824624</v>
      </c>
      <c r="AC47" s="25">
        <v>65412.525618790372</v>
      </c>
      <c r="AD47" s="4">
        <f t="shared" si="8"/>
        <v>819570.6308738424</v>
      </c>
      <c r="AE47" s="4">
        <f t="shared" si="1"/>
        <v>332350.08503521292</v>
      </c>
      <c r="AH47" s="4">
        <f t="shared" si="4"/>
        <v>800716.81871143449</v>
      </c>
      <c r="AI47" s="4">
        <f t="shared" si="10"/>
        <v>819570.6308738424</v>
      </c>
      <c r="AJ47" s="4">
        <f t="shared" si="2"/>
        <v>313496.27287280501</v>
      </c>
      <c r="AK47" s="4">
        <f t="shared" si="9"/>
        <v>332350.08503521298</v>
      </c>
    </row>
    <row r="48" spans="2:37" ht="15">
      <c r="B48">
        <v>1992</v>
      </c>
      <c r="C48" s="4">
        <v>17569.362161391524</v>
      </c>
      <c r="D48" s="4">
        <v>514821.50788324245</v>
      </c>
      <c r="E48" s="4">
        <v>147.20031369259075</v>
      </c>
      <c r="F48" s="4">
        <v>6716.6506357549524</v>
      </c>
      <c r="G48" s="21">
        <v>1458.5921252098781</v>
      </c>
      <c r="H48" s="21">
        <v>2210.6276566314937</v>
      </c>
      <c r="I48" s="4"/>
      <c r="J48" s="4">
        <v>4710.8128164760628</v>
      </c>
      <c r="K48" s="3">
        <v>55.485070777913741</v>
      </c>
      <c r="L48" s="4">
        <v>67788.616592403938</v>
      </c>
      <c r="M48" s="4">
        <v>64287.669089090865</v>
      </c>
      <c r="N48" s="21">
        <v>6689.0096067338782</v>
      </c>
      <c r="O48" s="4">
        <v>1998.7103275204772</v>
      </c>
      <c r="P48" s="4">
        <v>36240.410665164563</v>
      </c>
      <c r="Q48" s="4" t="s">
        <v>16</v>
      </c>
      <c r="R48" s="4" t="s">
        <v>16</v>
      </c>
      <c r="S48" s="4">
        <v>206.32220877827302</v>
      </c>
      <c r="T48" s="4">
        <v>13245.372863296503</v>
      </c>
      <c r="U48" s="4">
        <v>5791.1805941892981</v>
      </c>
      <c r="V48" s="4">
        <v>4978.258161871976</v>
      </c>
      <c r="W48" s="4">
        <v>4078.2158406753315</v>
      </c>
      <c r="X48" s="21">
        <v>3650.2387445222835</v>
      </c>
      <c r="Y48" s="29"/>
      <c r="Z48" s="21">
        <v>549.25291033977055</v>
      </c>
      <c r="AA48" s="4">
        <v>18392.287842895083</v>
      </c>
      <c r="AB48" s="4">
        <v>13851.534656807633</v>
      </c>
      <c r="AC48" s="19">
        <v>61097.200645972189</v>
      </c>
      <c r="AD48" s="4">
        <f t="shared" si="8"/>
        <v>835486.15410287271</v>
      </c>
      <c r="AE48" s="4">
        <f t="shared" si="1"/>
        <v>320664.64621963026</v>
      </c>
      <c r="AH48" s="4">
        <f t="shared" si="4"/>
        <v>817093.86625997757</v>
      </c>
      <c r="AI48" s="4">
        <f t="shared" si="10"/>
        <v>835486.15410287271</v>
      </c>
      <c r="AJ48" s="4">
        <f t="shared" si="2"/>
        <v>302272.35837673512</v>
      </c>
      <c r="AK48" s="4">
        <f t="shared" si="9"/>
        <v>320664.6462196302</v>
      </c>
    </row>
    <row r="49" spans="1:39">
      <c r="B49">
        <v>1993</v>
      </c>
      <c r="C49" s="4">
        <v>17525.193337427074</v>
      </c>
      <c r="D49" s="4">
        <v>487764.08446053922</v>
      </c>
      <c r="E49" s="4">
        <v>134.73751339471224</v>
      </c>
      <c r="F49" s="4">
        <v>6378.2063863972935</v>
      </c>
      <c r="G49" s="21">
        <v>1102.329903326613</v>
      </c>
      <c r="H49" s="21">
        <v>2807.4380736446219</v>
      </c>
      <c r="I49" s="4">
        <v>2625.6111781097015</v>
      </c>
      <c r="J49" s="4">
        <v>4723.5012623670755</v>
      </c>
      <c r="K49" s="3">
        <v>74.727002709888353</v>
      </c>
      <c r="L49" s="4">
        <v>67037.582892192251</v>
      </c>
      <c r="M49" s="4">
        <v>57793.361786675494</v>
      </c>
      <c r="N49" s="21">
        <v>6528.988328474783</v>
      </c>
      <c r="O49" s="19">
        <v>1721.5744679206118</v>
      </c>
      <c r="P49" s="4">
        <v>36433.668455165607</v>
      </c>
      <c r="Q49" s="3">
        <v>97.490623473474542</v>
      </c>
      <c r="R49" s="21">
        <v>176.48196425015382</v>
      </c>
      <c r="S49" s="4">
        <v>188.03859696046428</v>
      </c>
      <c r="T49" s="4">
        <v>12171.500281572135</v>
      </c>
      <c r="U49" s="4">
        <v>5396.6516963886952</v>
      </c>
      <c r="V49" s="4">
        <v>5455.8529368012205</v>
      </c>
      <c r="W49" s="4">
        <v>3948.0189713892237</v>
      </c>
      <c r="X49" s="21">
        <v>2203.5908525477917</v>
      </c>
      <c r="Y49" s="4">
        <v>1117.8511833224607</v>
      </c>
      <c r="Z49" s="21">
        <v>471.31492303152589</v>
      </c>
      <c r="AA49" s="4">
        <v>17921.433317278785</v>
      </c>
      <c r="AB49" s="4">
        <v>15314.591664800269</v>
      </c>
      <c r="AC49" s="19">
        <v>58306.394290115844</v>
      </c>
      <c r="AD49" s="4">
        <f t="shared" si="8"/>
        <v>797431.21572774427</v>
      </c>
      <c r="AE49" s="4">
        <f t="shared" si="1"/>
        <v>309667.13126720506</v>
      </c>
      <c r="AH49" s="4">
        <f t="shared" si="4"/>
        <v>779509.78241046553</v>
      </c>
      <c r="AI49" s="4">
        <f t="shared" si="10"/>
        <v>797431.21572774427</v>
      </c>
      <c r="AJ49" s="4">
        <f t="shared" si="2"/>
        <v>291745.69794992631</v>
      </c>
      <c r="AK49" s="4">
        <f t="shared" si="9"/>
        <v>309667.13126720511</v>
      </c>
      <c r="AL49" s="4"/>
      <c r="AM49" s="4"/>
    </row>
    <row r="50" spans="1:39">
      <c r="B50">
        <v>1994</v>
      </c>
      <c r="C50" s="4">
        <v>17270.617684868183</v>
      </c>
      <c r="D50" s="4">
        <v>460071.84049527557</v>
      </c>
      <c r="E50" s="4">
        <v>128.79248169083144</v>
      </c>
      <c r="F50" s="4">
        <v>6343.3172016510262</v>
      </c>
      <c r="G50" s="21">
        <v>944.28921628194337</v>
      </c>
      <c r="H50" s="21">
        <v>3155.0202716771778</v>
      </c>
      <c r="I50" s="4">
        <v>2712.1755070553031</v>
      </c>
      <c r="J50" s="4">
        <v>4605.306320939143</v>
      </c>
      <c r="K50" s="3">
        <v>95.068849657125327</v>
      </c>
      <c r="L50" s="4">
        <v>67382.470846283148</v>
      </c>
      <c r="M50" s="4">
        <v>53898.348727898316</v>
      </c>
      <c r="N50" s="21">
        <v>6641.4640549840069</v>
      </c>
      <c r="O50" s="4">
        <v>1704.5940260088901</v>
      </c>
      <c r="P50" s="4">
        <v>35532.934021256093</v>
      </c>
      <c r="Q50" s="4">
        <v>113.91413741643247</v>
      </c>
      <c r="R50" s="28">
        <v>95.19375154821708</v>
      </c>
      <c r="S50" s="4">
        <v>207.40166989967454</v>
      </c>
      <c r="T50" s="4">
        <v>11737.648498195982</v>
      </c>
      <c r="U50" s="4">
        <v>5674.4646640617157</v>
      </c>
      <c r="V50" s="4">
        <v>5446.7534533853577</v>
      </c>
      <c r="W50" s="4">
        <v>3840.7081095675435</v>
      </c>
      <c r="X50" s="21">
        <v>2627.7701300376516</v>
      </c>
      <c r="Y50" s="4">
        <v>1153.8073495744241</v>
      </c>
      <c r="Z50" s="21">
        <v>457.79475364889475</v>
      </c>
      <c r="AA50" s="4">
        <v>18106.386499581251</v>
      </c>
      <c r="AB50" s="4">
        <v>14972.873608837615</v>
      </c>
      <c r="AC50" s="19">
        <v>56702.230716072532</v>
      </c>
      <c r="AD50" s="4">
        <f t="shared" si="8"/>
        <v>762988.01311937184</v>
      </c>
      <c r="AE50" s="4">
        <f t="shared" si="1"/>
        <v>302916.17262409627</v>
      </c>
      <c r="AH50" s="4">
        <f t="shared" si="4"/>
        <v>744881.62661979056</v>
      </c>
      <c r="AI50" s="4">
        <f t="shared" si="10"/>
        <v>762988.01311937184</v>
      </c>
      <c r="AJ50" s="4">
        <f t="shared" si="2"/>
        <v>284809.786124515</v>
      </c>
      <c r="AK50" s="4">
        <f t="shared" si="9"/>
        <v>302916.17262409627</v>
      </c>
      <c r="AL50" s="4"/>
      <c r="AM50" s="4"/>
    </row>
    <row r="51" spans="1:39">
      <c r="B51">
        <v>1995</v>
      </c>
      <c r="C51" s="4">
        <v>16277.915131968113</v>
      </c>
      <c r="D51" s="4">
        <v>433219.52736000001</v>
      </c>
      <c r="E51" s="4">
        <v>120.0151402786566</v>
      </c>
      <c r="F51" s="4">
        <v>6213.7765059080502</v>
      </c>
      <c r="G51" s="21">
        <v>929.64678657000502</v>
      </c>
      <c r="H51" s="21">
        <v>3355.6082403634168</v>
      </c>
      <c r="I51" s="4">
        <v>2600.9460741097737</v>
      </c>
      <c r="J51" s="4">
        <v>4556.2999272226571</v>
      </c>
      <c r="K51" s="3">
        <v>94.199853727403408</v>
      </c>
      <c r="L51" s="4">
        <v>64046.78679393317</v>
      </c>
      <c r="M51" s="4">
        <v>53011.407172681334</v>
      </c>
      <c r="N51" s="21">
        <v>6783.5114264860758</v>
      </c>
      <c r="O51" s="4">
        <v>1283.8512714374053</v>
      </c>
      <c r="P51" s="4">
        <v>32452.282938720688</v>
      </c>
      <c r="Q51" s="4">
        <v>110.38835310357847</v>
      </c>
      <c r="R51" s="28">
        <v>99.106571623385165</v>
      </c>
      <c r="S51" s="4">
        <v>202.4523708534096</v>
      </c>
      <c r="T51" s="4">
        <v>11404.420228447932</v>
      </c>
      <c r="U51" s="4">
        <v>5124.5194288694938</v>
      </c>
      <c r="V51" s="4">
        <v>5480.8084328013456</v>
      </c>
      <c r="W51" s="4">
        <v>4124.76944331709</v>
      </c>
      <c r="X51" s="21">
        <v>2562.2035328866932</v>
      </c>
      <c r="Y51" s="4">
        <v>2043.3884915786296</v>
      </c>
      <c r="Z51" s="4">
        <v>522.12014574098475</v>
      </c>
      <c r="AA51" s="4">
        <v>18250.10946296867</v>
      </c>
      <c r="AB51" s="4">
        <v>15381.916404543666</v>
      </c>
      <c r="AC51" s="19">
        <v>53183.149787043825</v>
      </c>
      <c r="AD51" s="4">
        <f t="shared" si="8"/>
        <v>724232.84438296396</v>
      </c>
      <c r="AE51" s="4">
        <f t="shared" si="1"/>
        <v>291013.31702296395</v>
      </c>
      <c r="AH51" s="4">
        <f t="shared" si="4"/>
        <v>705982.7349199953</v>
      </c>
      <c r="AI51" s="4">
        <f t="shared" si="10"/>
        <v>724232.84438296396</v>
      </c>
      <c r="AJ51" s="4">
        <f t="shared" si="2"/>
        <v>272763.2075599953</v>
      </c>
      <c r="AK51" s="4">
        <f t="shared" si="9"/>
        <v>291013.31702296395</v>
      </c>
      <c r="AL51" s="4"/>
      <c r="AM51" s="4"/>
    </row>
    <row r="52" spans="1:39">
      <c r="B52">
        <v>1996</v>
      </c>
      <c r="C52" s="4">
        <v>14948.064183793558</v>
      </c>
      <c r="D52" s="4">
        <v>409655.58920053241</v>
      </c>
      <c r="E52" s="4">
        <v>107.7752939913527</v>
      </c>
      <c r="F52" s="4">
        <v>6096.6603219928593</v>
      </c>
      <c r="G52" s="21">
        <v>762.73172087196542</v>
      </c>
      <c r="H52" s="21">
        <v>3144.9643482565343</v>
      </c>
      <c r="I52" s="4">
        <v>2579.4189910096416</v>
      </c>
      <c r="J52" s="4">
        <v>4571.4351479234128</v>
      </c>
      <c r="K52" s="3">
        <v>91.646473170101601</v>
      </c>
      <c r="L52" s="4">
        <v>62509.784288679562</v>
      </c>
      <c r="M52" s="4">
        <v>51976.827566053595</v>
      </c>
      <c r="N52" s="21">
        <v>7189.7920870767975</v>
      </c>
      <c r="O52" s="4">
        <v>1207.799345291289</v>
      </c>
      <c r="P52" s="4">
        <v>35769.503044530189</v>
      </c>
      <c r="Q52" s="3">
        <v>85.822022924871916</v>
      </c>
      <c r="R52" s="4">
        <v>110.36016759144221</v>
      </c>
      <c r="S52" s="4">
        <v>208.5827785121048</v>
      </c>
      <c r="T52" s="4">
        <v>11470.029320888436</v>
      </c>
      <c r="U52" s="4">
        <v>5194.9297851745478</v>
      </c>
      <c r="V52" s="4">
        <v>5766.5906488080154</v>
      </c>
      <c r="W52" s="4">
        <v>3977.0748268659345</v>
      </c>
      <c r="X52" s="21">
        <v>2490.0128172389973</v>
      </c>
      <c r="Y52" s="4">
        <v>2030.097417662615</v>
      </c>
      <c r="Z52" s="4">
        <v>535.54765726647008</v>
      </c>
      <c r="AA52" s="4">
        <v>17673.869024532058</v>
      </c>
      <c r="AB52" s="4">
        <v>17221.272786658516</v>
      </c>
      <c r="AC52" s="19">
        <v>52865.29581646021</v>
      </c>
      <c r="AD52" s="4">
        <f t="shared" si="8"/>
        <v>701328.71017967409</v>
      </c>
      <c r="AE52" s="4">
        <f t="shared" si="1"/>
        <v>291673.12097914168</v>
      </c>
      <c r="AH52" s="4">
        <f t="shared" si="4"/>
        <v>683654.84115514206</v>
      </c>
      <c r="AI52" s="4">
        <f t="shared" si="10"/>
        <v>701328.71017967409</v>
      </c>
      <c r="AJ52" s="4">
        <f t="shared" si="2"/>
        <v>273999.25195460964</v>
      </c>
      <c r="AK52" s="4">
        <f t="shared" si="9"/>
        <v>291673.12097914168</v>
      </c>
      <c r="AL52" s="4"/>
      <c r="AM52" s="4"/>
    </row>
    <row r="53" spans="1:39">
      <c r="B53">
        <v>1997</v>
      </c>
      <c r="C53" s="4">
        <v>13774.954119803144</v>
      </c>
      <c r="D53" s="4">
        <v>407537.20629978069</v>
      </c>
      <c r="E53" s="3">
        <v>75.249327645238381</v>
      </c>
      <c r="F53" s="4">
        <v>6020.0344780170162</v>
      </c>
      <c r="G53" s="21">
        <v>712.16540369298446</v>
      </c>
      <c r="H53" s="21">
        <v>3172.7936617679075</v>
      </c>
      <c r="I53" s="4">
        <v>2440.1279179498861</v>
      </c>
      <c r="J53" s="4">
        <v>4629.3972829731983</v>
      </c>
      <c r="K53" s="4">
        <v>122.31313938983965</v>
      </c>
      <c r="L53" s="4">
        <v>62724.737872638325</v>
      </c>
      <c r="M53" s="4">
        <v>50087.499804509403</v>
      </c>
      <c r="N53" s="21">
        <v>7661.4704932917675</v>
      </c>
      <c r="O53" s="4">
        <v>1485.4391937557234</v>
      </c>
      <c r="P53" s="4">
        <v>37506.395340827075</v>
      </c>
      <c r="Q53" s="3">
        <v>83.114302194968928</v>
      </c>
      <c r="R53" s="4">
        <v>181.35368343077229</v>
      </c>
      <c r="S53" s="4">
        <v>225.28373485729279</v>
      </c>
      <c r="T53" s="4">
        <v>11350.009012085402</v>
      </c>
      <c r="U53" s="4">
        <v>5107.9782635246893</v>
      </c>
      <c r="V53" s="4">
        <v>6309.9101079285565</v>
      </c>
      <c r="W53" s="4">
        <v>4063.741819230539</v>
      </c>
      <c r="X53" s="21">
        <v>2791.895998518517</v>
      </c>
      <c r="Y53" s="4">
        <v>1633.6052170819735</v>
      </c>
      <c r="Z53" s="4">
        <v>513.78845150596396</v>
      </c>
      <c r="AA53" s="4">
        <v>17501.412621501357</v>
      </c>
      <c r="AB53" s="4">
        <v>17941.986839739566</v>
      </c>
      <c r="AC53" s="19">
        <v>51199.960323359017</v>
      </c>
      <c r="AD53" s="4">
        <f t="shared" si="8"/>
        <v>697332.06830613851</v>
      </c>
      <c r="AE53" s="4">
        <f t="shared" si="1"/>
        <v>289794.86200635781</v>
      </c>
      <c r="AH53" s="4">
        <f t="shared" si="4"/>
        <v>679830.65568463714</v>
      </c>
      <c r="AI53" s="4">
        <f t="shared" si="10"/>
        <v>697332.06830613851</v>
      </c>
      <c r="AJ53" s="4">
        <f t="shared" si="2"/>
        <v>272293.44938485645</v>
      </c>
      <c r="AK53" s="4">
        <f t="shared" si="9"/>
        <v>289794.86200635781</v>
      </c>
      <c r="AL53" s="4"/>
      <c r="AM53" s="4"/>
    </row>
    <row r="54" spans="1:39">
      <c r="B54">
        <v>1998</v>
      </c>
      <c r="C54" s="4">
        <v>14251.268584813226</v>
      </c>
      <c r="D54" s="4">
        <v>398331.66283080779</v>
      </c>
      <c r="E54" s="3">
        <v>71.149745968735047</v>
      </c>
      <c r="F54" s="4">
        <v>6018.0585249720916</v>
      </c>
      <c r="G54" s="21">
        <v>823.5086028664515</v>
      </c>
      <c r="H54" s="21">
        <v>2446.1647059180377</v>
      </c>
      <c r="I54" s="4">
        <v>2650.3402359329775</v>
      </c>
      <c r="J54" s="4">
        <v>4680.1787291374221</v>
      </c>
      <c r="K54" s="4">
        <v>129.49084617711176</v>
      </c>
      <c r="L54" s="4">
        <v>61091.208091001521</v>
      </c>
      <c r="M54" s="4">
        <v>50248.324241429124</v>
      </c>
      <c r="N54" s="21">
        <v>8348.6180109761717</v>
      </c>
      <c r="O54" s="4">
        <v>1327.0414652010347</v>
      </c>
      <c r="P54" s="4">
        <v>38744.393982189184</v>
      </c>
      <c r="Q54" s="3">
        <v>89.531442179498143</v>
      </c>
      <c r="R54" s="4">
        <v>315.4090118916377</v>
      </c>
      <c r="S54" s="4">
        <v>241.72499994223969</v>
      </c>
      <c r="T54" s="4">
        <v>11309.21084251799</v>
      </c>
      <c r="U54" s="4">
        <v>5446.2025856198261</v>
      </c>
      <c r="V54" s="4">
        <v>6545.6231282044846</v>
      </c>
      <c r="W54" s="4">
        <v>3974.0675806923814</v>
      </c>
      <c r="X54" s="21">
        <v>2535.6820638185895</v>
      </c>
      <c r="Y54" s="4">
        <v>1277.2538759761726</v>
      </c>
      <c r="Z54" s="4">
        <v>512.96752253585657</v>
      </c>
      <c r="AA54" s="4">
        <v>18367.157777941877</v>
      </c>
      <c r="AB54" s="4">
        <v>18800.227195746167</v>
      </c>
      <c r="AC54" s="19">
        <v>51484.576119170189</v>
      </c>
      <c r="AD54" s="4">
        <f t="shared" si="8"/>
        <v>691336.88009695709</v>
      </c>
      <c r="AE54" s="4">
        <f t="shared" si="1"/>
        <v>293005.2172661493</v>
      </c>
      <c r="AF54" t="s">
        <v>46</v>
      </c>
      <c r="AG54" t="s">
        <v>47</v>
      </c>
      <c r="AH54" s="4">
        <f t="shared" si="4"/>
        <v>672969.72231901519</v>
      </c>
      <c r="AI54" s="4">
        <f t="shared" si="10"/>
        <v>691336.88009695709</v>
      </c>
      <c r="AJ54" s="4">
        <f t="shared" si="2"/>
        <v>274638.05948820739</v>
      </c>
      <c r="AK54" s="4">
        <f t="shared" si="9"/>
        <v>293005.2172661493</v>
      </c>
      <c r="AL54" s="4"/>
      <c r="AM54" s="4"/>
    </row>
    <row r="55" spans="1:39">
      <c r="B55">
        <v>1999</v>
      </c>
      <c r="C55" s="4">
        <v>14866.420286496374</v>
      </c>
      <c r="D55" s="4">
        <v>399314.07942330738</v>
      </c>
      <c r="E55" s="3">
        <v>82.399286436899288</v>
      </c>
      <c r="F55" s="4">
        <v>6096.6189565937411</v>
      </c>
      <c r="G55" s="21">
        <v>933.81371675655328</v>
      </c>
      <c r="H55" s="21">
        <v>1907.6595089768871</v>
      </c>
      <c r="I55" s="4">
        <v>2873.552831745561</v>
      </c>
      <c r="J55" s="4">
        <v>4652.4488704924233</v>
      </c>
      <c r="K55" s="4">
        <v>161.01313715477824</v>
      </c>
      <c r="L55" s="4">
        <v>61607.420153417675</v>
      </c>
      <c r="M55" s="4">
        <v>51271.829296485979</v>
      </c>
      <c r="N55" s="21">
        <v>8740.5317189196121</v>
      </c>
      <c r="O55" s="4">
        <v>1516.2174085963215</v>
      </c>
      <c r="P55" s="4">
        <v>40262.725094147943</v>
      </c>
      <c r="Q55" s="4">
        <v>116.37675239270295</v>
      </c>
      <c r="R55" s="4">
        <v>241.17254033417885</v>
      </c>
      <c r="S55" s="4">
        <v>245.48825994797008</v>
      </c>
      <c r="T55" s="4">
        <v>11860.417209836531</v>
      </c>
      <c r="U55" s="4">
        <v>5475.2066774996138</v>
      </c>
      <c r="V55" s="4">
        <v>6437.3491670744479</v>
      </c>
      <c r="W55" s="4">
        <v>4181.90663107605</v>
      </c>
      <c r="X55" s="4">
        <v>2288.3965177235086</v>
      </c>
      <c r="Y55" s="4">
        <v>1115.8971694324723</v>
      </c>
      <c r="Z55" s="4">
        <v>482.556414714141</v>
      </c>
      <c r="AA55" s="4">
        <v>20184.248627443358</v>
      </c>
      <c r="AB55" s="4">
        <v>20758.171199171193</v>
      </c>
      <c r="AC55" s="19">
        <v>51421.191154972381</v>
      </c>
      <c r="AD55" s="4">
        <f>SUM(C55:D55,F55,I55:J55,L55:N55:P55,S55:U55:W55,AA55:AC55)</f>
        <v>711765.82296722441</v>
      </c>
      <c r="AE55" s="4">
        <f t="shared" si="1"/>
        <v>312451.74354391702</v>
      </c>
      <c r="AF55" s="4">
        <f>SUM(C55,F55,I55:J55,L55:P55,T55:W55,AA55:AC55)</f>
        <v>312206.25528396922</v>
      </c>
      <c r="AG55" s="4"/>
      <c r="AH55" s="4">
        <f t="shared" si="4"/>
        <v>680754.45493236487</v>
      </c>
      <c r="AI55" s="4">
        <f t="shared" si="10"/>
        <v>700938.7035598082</v>
      </c>
      <c r="AJ55" s="4">
        <f t="shared" si="2"/>
        <v>281440.37550905749</v>
      </c>
      <c r="AK55" s="4">
        <f t="shared" si="9"/>
        <v>301624.62413650082</v>
      </c>
      <c r="AL55" s="4"/>
      <c r="AM55" s="4"/>
    </row>
    <row r="56" spans="1:39">
      <c r="B56">
        <v>2000</v>
      </c>
      <c r="C56" s="4">
        <v>14622.929182791828</v>
      </c>
      <c r="D56" s="4">
        <v>414767.96513397753</v>
      </c>
      <c r="E56" s="3">
        <v>91.137736327809236</v>
      </c>
      <c r="F56" s="4">
        <v>6096.1828644398211</v>
      </c>
      <c r="G56" s="21">
        <v>962.62108805855621</v>
      </c>
      <c r="H56" s="21">
        <v>1351.7975864422599</v>
      </c>
      <c r="I56" s="4">
        <v>2963.4238143205434</v>
      </c>
      <c r="J56" s="4">
        <v>4499.5235574058961</v>
      </c>
      <c r="K56" s="4">
        <v>189.88341798307422</v>
      </c>
      <c r="L56" s="4">
        <v>60896.822160865231</v>
      </c>
      <c r="M56" s="4">
        <v>50447.792454065646</v>
      </c>
      <c r="N56" s="21">
        <v>9223.7501979675671</v>
      </c>
      <c r="O56" s="4">
        <v>1673.6023631350608</v>
      </c>
      <c r="P56" s="4">
        <v>42956.151085462698</v>
      </c>
      <c r="Q56" s="4">
        <v>145.38889864964045</v>
      </c>
      <c r="R56" s="4">
        <v>314.91927957031248</v>
      </c>
      <c r="S56" s="4">
        <v>250.64253796349252</v>
      </c>
      <c r="T56" s="4">
        <v>11392.637754308153</v>
      </c>
      <c r="U56" s="4">
        <v>5293.4085743319565</v>
      </c>
      <c r="V56" s="4">
        <v>6247.919921772399</v>
      </c>
      <c r="W56" s="4">
        <v>4306.8506685730244</v>
      </c>
      <c r="X56" s="4">
        <v>2178.2256840751766</v>
      </c>
      <c r="Y56" s="4">
        <v>1159.8800764787427</v>
      </c>
      <c r="Z56" s="4">
        <v>439.29417055747638</v>
      </c>
      <c r="AA56" s="4">
        <v>20860.315423533957</v>
      </c>
      <c r="AB56" s="4">
        <v>20089.284000031566</v>
      </c>
      <c r="AC56" s="19">
        <v>52765.534545379174</v>
      </c>
      <c r="AD56" s="4">
        <f>SUM(C56:D56,F56,I56:J56,L56:N56:P56,S56:U56:W56,AA56:AC56)</f>
        <v>729354.7362403255</v>
      </c>
      <c r="AE56" s="4">
        <f t="shared" si="1"/>
        <v>314586.77110634797</v>
      </c>
      <c r="AF56" s="4">
        <f t="shared" ref="AF56:AF68" si="11">SUM(C56,F56,I56:J56,L56:P56,T56:W56,AA56:AC56)</f>
        <v>314336.12856838451</v>
      </c>
      <c r="AG56" s="4"/>
      <c r="AH56" s="4">
        <f t="shared" si="4"/>
        <v>697609.4747175636</v>
      </c>
      <c r="AI56" s="4">
        <f t="shared" si="10"/>
        <v>718469.7901410975</v>
      </c>
      <c r="AJ56" s="4">
        <f t="shared" si="2"/>
        <v>282841.50958358607</v>
      </c>
      <c r="AK56" s="4">
        <f t="shared" si="9"/>
        <v>303701.82500712003</v>
      </c>
      <c r="AL56" s="4"/>
      <c r="AM56" s="4"/>
    </row>
    <row r="57" spans="1:39">
      <c r="B57">
        <v>2001</v>
      </c>
      <c r="C57" s="4">
        <v>15010.577324661232</v>
      </c>
      <c r="D57" s="4">
        <v>418135.43699547328</v>
      </c>
      <c r="E57" s="4">
        <v>103.56339566391792</v>
      </c>
      <c r="F57" s="4">
        <v>5827.8794294647578</v>
      </c>
      <c r="G57" s="21">
        <v>1066.0898859683853</v>
      </c>
      <c r="H57" s="21">
        <v>1252.4223505607611</v>
      </c>
      <c r="I57" s="4">
        <v>2849.7398038140373</v>
      </c>
      <c r="J57" s="4">
        <v>4777.6840912356156</v>
      </c>
      <c r="K57" s="4">
        <v>221.59103779005088</v>
      </c>
      <c r="L57" s="4">
        <v>60711.357140991284</v>
      </c>
      <c r="M57" s="4">
        <v>49618.621717177899</v>
      </c>
      <c r="N57" s="21">
        <v>9020.64269041646</v>
      </c>
      <c r="O57" s="4">
        <v>1837.5816976722695</v>
      </c>
      <c r="P57" s="4">
        <v>42249.657356982185</v>
      </c>
      <c r="Q57" s="4">
        <v>182.50817969026599</v>
      </c>
      <c r="R57" s="4">
        <v>369.2989493361585</v>
      </c>
      <c r="S57" s="4">
        <v>314.28005853560506</v>
      </c>
      <c r="T57" s="4">
        <v>11691.951981752471</v>
      </c>
      <c r="U57" s="4">
        <v>5327.5370201587948</v>
      </c>
      <c r="V57" s="4">
        <v>6438.2786203828618</v>
      </c>
      <c r="W57" s="4">
        <v>4479.8885535727295</v>
      </c>
      <c r="X57" s="4">
        <v>2284.5875719373039</v>
      </c>
      <c r="Y57" s="4">
        <v>1306.4742780671158</v>
      </c>
      <c r="Z57" s="4">
        <v>539.24973566172821</v>
      </c>
      <c r="AA57" s="4">
        <v>20628.654351601381</v>
      </c>
      <c r="AB57" s="4">
        <v>18416.32288088174</v>
      </c>
      <c r="AC57" s="19">
        <v>54900.920527752613</v>
      </c>
      <c r="AD57" s="4">
        <f>SUM(C57:D57,F57,I57:J57,L57:N57:P57,S57:U57:W57,AA57:AC57)</f>
        <v>732237.01224252733</v>
      </c>
      <c r="AE57" s="4">
        <f t="shared" si="1"/>
        <v>314101.57524705405</v>
      </c>
      <c r="AF57" s="4">
        <f t="shared" si="11"/>
        <v>313787.29518851836</v>
      </c>
      <c r="AG57" s="4"/>
      <c r="AH57" s="4">
        <f t="shared" si="4"/>
        <v>700482.75776905683</v>
      </c>
      <c r="AI57" s="4">
        <f t="shared" si="10"/>
        <v>721111.41212065821</v>
      </c>
      <c r="AJ57" s="4">
        <f t="shared" si="2"/>
        <v>282347.32077358355</v>
      </c>
      <c r="AK57" s="4">
        <f t="shared" si="9"/>
        <v>302975.97512518492</v>
      </c>
      <c r="AL57" s="4"/>
      <c r="AM57" s="4"/>
    </row>
    <row r="58" spans="1:39">
      <c r="B58">
        <v>2002</v>
      </c>
      <c r="C58" s="4">
        <v>15086.781459090906</v>
      </c>
      <c r="D58" s="4">
        <v>469485.96097965963</v>
      </c>
      <c r="E58" s="4">
        <v>103.41854976652898</v>
      </c>
      <c r="F58" s="4">
        <v>5651.2665303536942</v>
      </c>
      <c r="G58" s="21">
        <v>1075.7055263413813</v>
      </c>
      <c r="H58" s="21">
        <v>1354.7304384481124</v>
      </c>
      <c r="I58" s="4">
        <v>3045.4224130020543</v>
      </c>
      <c r="J58" s="4">
        <v>4720.437343725107</v>
      </c>
      <c r="K58" s="4">
        <v>264.57918554581909</v>
      </c>
      <c r="L58" s="4">
        <v>61963.16262085527</v>
      </c>
      <c r="M58" s="4">
        <v>49753.396676945595</v>
      </c>
      <c r="N58" s="4">
        <v>8848.7352790463774</v>
      </c>
      <c r="O58" s="4">
        <v>2006.7602702060765</v>
      </c>
      <c r="P58" s="4">
        <v>43406.254054343517</v>
      </c>
      <c r="Q58" s="4">
        <v>298.44069592723315</v>
      </c>
      <c r="R58" s="4">
        <v>368.08944132283602</v>
      </c>
      <c r="S58" s="4">
        <v>280.18504887072299</v>
      </c>
      <c r="T58" s="4">
        <v>11679.351134728027</v>
      </c>
      <c r="U58" s="4">
        <v>6402.1018104926043</v>
      </c>
      <c r="V58" s="4">
        <v>6549.2107895537747</v>
      </c>
      <c r="W58" s="4">
        <v>4604.6448364092157</v>
      </c>
      <c r="X58" s="4">
        <v>2272.3168171619791</v>
      </c>
      <c r="Y58" s="4">
        <v>1323.8381753661836</v>
      </c>
      <c r="Z58" s="4">
        <v>598.0698958932544</v>
      </c>
      <c r="AA58" s="4">
        <v>19121.159810919256</v>
      </c>
      <c r="AB58" s="4">
        <v>19594.916624197078</v>
      </c>
      <c r="AC58" s="19">
        <v>58457.604930569796</v>
      </c>
      <c r="AD58" s="4">
        <f>SUM(C58:D58,F58,I58:J58,L58:N58:P58,S58:U58:W58,AA58:AC58)</f>
        <v>790657.35261296865</v>
      </c>
      <c r="AE58" s="4">
        <f t="shared" si="1"/>
        <v>321171.39163330902</v>
      </c>
      <c r="AF58" s="4">
        <f t="shared" si="11"/>
        <v>320891.20658443833</v>
      </c>
      <c r="AG58" s="4"/>
      <c r="AH58" s="4">
        <f t="shared" si="4"/>
        <v>759934.79932928761</v>
      </c>
      <c r="AI58" s="4">
        <f t="shared" si="10"/>
        <v>779055.95914020692</v>
      </c>
      <c r="AJ58" s="4">
        <f t="shared" si="2"/>
        <v>290448.83834962797</v>
      </c>
      <c r="AK58" s="4">
        <f t="shared" si="9"/>
        <v>309569.99816054723</v>
      </c>
      <c r="AL58" s="4"/>
      <c r="AM58" s="4"/>
    </row>
    <row r="59" spans="1:39">
      <c r="B59">
        <v>2003</v>
      </c>
      <c r="C59" s="4">
        <v>15364.491596954009</v>
      </c>
      <c r="D59" s="4">
        <v>534350.97777520074</v>
      </c>
      <c r="E59" s="4">
        <v>116.17986685812868</v>
      </c>
      <c r="F59" s="4">
        <v>5712.3763399643258</v>
      </c>
      <c r="G59" s="21">
        <v>1096.3562493815116</v>
      </c>
      <c r="H59" s="21">
        <v>1096.556133706842</v>
      </c>
      <c r="I59" s="4">
        <v>3307.6495912912869</v>
      </c>
      <c r="J59" s="4">
        <v>4581.5980791833408</v>
      </c>
      <c r="K59" s="4">
        <v>305.80781615893886</v>
      </c>
      <c r="L59" s="4">
        <v>63825.559379081584</v>
      </c>
      <c r="M59" s="4">
        <v>49073.385415317316</v>
      </c>
      <c r="N59" s="4">
        <v>7580.8695875678186</v>
      </c>
      <c r="O59" s="4">
        <v>2166.2285474026444</v>
      </c>
      <c r="P59" s="4">
        <v>43757.587497791312</v>
      </c>
      <c r="Q59" s="4">
        <v>344.26286455796242</v>
      </c>
      <c r="R59" s="4">
        <v>360.07987515679423</v>
      </c>
      <c r="S59" s="4">
        <v>296.45247498626327</v>
      </c>
      <c r="T59" s="4">
        <v>11845.632834752767</v>
      </c>
      <c r="U59" s="4">
        <v>6155.8471452437507</v>
      </c>
      <c r="V59" s="4">
        <v>6807.5182651730811</v>
      </c>
      <c r="W59" s="4">
        <v>4442.7825579233686</v>
      </c>
      <c r="X59" s="4">
        <v>2343.8950941034282</v>
      </c>
      <c r="Y59" s="4">
        <v>1404.0725056830954</v>
      </c>
      <c r="Z59" s="4">
        <v>622.68301264453851</v>
      </c>
      <c r="AA59" s="4">
        <v>19406.145116394135</v>
      </c>
      <c r="AB59" s="4">
        <v>17685.298470726673</v>
      </c>
      <c r="AC59" s="19">
        <v>62661.349427933572</v>
      </c>
      <c r="AD59" s="4">
        <f>SUM(C59:D59,F59,I59:J59,L59:N59:P59,S59:U59:W59,AA59:AC59)</f>
        <v>859021.75010288821</v>
      </c>
      <c r="AE59" s="4">
        <f t="shared" si="1"/>
        <v>324670.77232768747</v>
      </c>
      <c r="AF59" s="4">
        <f t="shared" si="11"/>
        <v>324374.31985270092</v>
      </c>
      <c r="AG59" s="4"/>
      <c r="AH59" s="4">
        <f t="shared" si="4"/>
        <v>827334.208582627</v>
      </c>
      <c r="AI59" s="4">
        <f t="shared" si="10"/>
        <v>846740.35369902116</v>
      </c>
      <c r="AJ59" s="4">
        <f t="shared" si="2"/>
        <v>292983.23080742627</v>
      </c>
      <c r="AK59" s="4">
        <f t="shared" si="9"/>
        <v>312389.37592382042</v>
      </c>
      <c r="AL59" s="4"/>
      <c r="AM59" s="4"/>
    </row>
    <row r="60" spans="1:39" ht="15">
      <c r="B60">
        <v>2004</v>
      </c>
      <c r="C60" s="4">
        <v>15946.116020152342</v>
      </c>
      <c r="D60" s="4">
        <v>582399.81812461175</v>
      </c>
      <c r="E60" s="4">
        <v>126.97987734207733</v>
      </c>
      <c r="F60" s="4">
        <v>5593.6961687008134</v>
      </c>
      <c r="G60" s="4">
        <v>1071.7083824886993</v>
      </c>
      <c r="H60" s="4">
        <v>996.34555109724147</v>
      </c>
      <c r="I60" s="4">
        <v>3173.5961997445838</v>
      </c>
      <c r="J60" s="4">
        <v>4607.7076406340784</v>
      </c>
      <c r="K60" s="4">
        <v>322.56795406362801</v>
      </c>
      <c r="L60" s="4">
        <v>65572.566441505915</v>
      </c>
      <c r="M60" s="4">
        <v>47570.084278264425</v>
      </c>
      <c r="N60" s="4">
        <v>8334.7377464101501</v>
      </c>
      <c r="O60" s="4">
        <v>2005.1357839180573</v>
      </c>
      <c r="P60" s="4">
        <v>43897.170690899227</v>
      </c>
      <c r="Q60" s="25">
        <v>371.63081524807546</v>
      </c>
      <c r="R60" s="25">
        <v>415.32748145769693</v>
      </c>
      <c r="S60" s="4">
        <v>311.41893622374278</v>
      </c>
      <c r="T60" s="4">
        <v>11934.643058810001</v>
      </c>
      <c r="U60" s="4">
        <v>6311.2152306278413</v>
      </c>
      <c r="V60" s="4">
        <v>7117.2006876365031</v>
      </c>
      <c r="W60" s="4">
        <v>4718.7370197654491</v>
      </c>
      <c r="X60" s="4">
        <v>2520.4846168627205</v>
      </c>
      <c r="Y60" s="4">
        <v>1304.3272712321439</v>
      </c>
      <c r="Z60" s="4">
        <v>660.46433609465407</v>
      </c>
      <c r="AA60" s="4">
        <v>20285.046694619708</v>
      </c>
      <c r="AB60" s="4">
        <v>16139.824739210066</v>
      </c>
      <c r="AC60" s="19">
        <v>63391.751336287329</v>
      </c>
      <c r="AD60" s="4">
        <f>SUM(C60:AC60)-(E60+H60)</f>
        <v>915976.97765546979</v>
      </c>
      <c r="AE60" s="4">
        <f t="shared" si="1"/>
        <v>333577.15953085804</v>
      </c>
      <c r="AF60" s="4">
        <f t="shared" si="11"/>
        <v>326599.22973718646</v>
      </c>
      <c r="AG60" s="4">
        <f>AE60-AF60</f>
        <v>6977.9297936715884</v>
      </c>
      <c r="AH60" s="4">
        <f t="shared" si="4"/>
        <v>876729.48743210314</v>
      </c>
      <c r="AI60" s="4">
        <f t="shared" si="10"/>
        <v>897014.53412672284</v>
      </c>
      <c r="AJ60" s="4">
        <f t="shared" si="2"/>
        <v>294329.66930749139</v>
      </c>
      <c r="AK60" s="4">
        <f t="shared" si="9"/>
        <v>314614.71600211109</v>
      </c>
      <c r="AL60" s="4"/>
      <c r="AM60" s="4"/>
    </row>
    <row r="61" spans="1:39" ht="15">
      <c r="B61">
        <v>2005</v>
      </c>
      <c r="C61" s="4">
        <v>16647.444089417146</v>
      </c>
      <c r="D61" s="4">
        <v>610175.7882301535</v>
      </c>
      <c r="E61" s="4">
        <v>131.54231644063179</v>
      </c>
      <c r="F61" s="4">
        <v>5389.8563377608371</v>
      </c>
      <c r="G61" s="4">
        <v>1095.949239869085</v>
      </c>
      <c r="H61" s="4">
        <v>1039.5588451539786</v>
      </c>
      <c r="I61" s="4">
        <v>3470.1761499157419</v>
      </c>
      <c r="J61" s="4">
        <v>4390.5193457723326</v>
      </c>
      <c r="K61" s="4">
        <v>401.73564084050025</v>
      </c>
      <c r="L61" s="4">
        <v>64234.949418230259</v>
      </c>
      <c r="M61" s="4">
        <v>46829.973891961876</v>
      </c>
      <c r="N61" s="4">
        <v>9012.730350369442</v>
      </c>
      <c r="O61" s="4">
        <v>1985.115666314184</v>
      </c>
      <c r="P61" s="4">
        <v>42227.095182020246</v>
      </c>
      <c r="Q61" s="4">
        <v>432.47719713278804</v>
      </c>
      <c r="R61" s="25">
        <v>452.82520128609553</v>
      </c>
      <c r="S61" s="4">
        <v>315.10910364546447</v>
      </c>
      <c r="T61" s="4">
        <v>11957.350047812572</v>
      </c>
      <c r="U61" s="4">
        <v>5938.4596056494329</v>
      </c>
      <c r="V61" s="4">
        <v>7608.0737456617298</v>
      </c>
      <c r="W61" s="4">
        <v>5001.8965268140428</v>
      </c>
      <c r="X61" s="4">
        <v>2666.0658076688278</v>
      </c>
      <c r="Y61" s="4">
        <v>1413.4908597110659</v>
      </c>
      <c r="Z61" s="4">
        <v>673.10259423806622</v>
      </c>
      <c r="AA61" s="4">
        <v>20537.318662067049</v>
      </c>
      <c r="AB61" s="4">
        <v>15279.146867163659</v>
      </c>
      <c r="AC61" s="19">
        <v>63921.712821771333</v>
      </c>
      <c r="AD61" s="4">
        <f>SUM(C61:AC61)-(E61+H61)</f>
        <v>942058.36258324736</v>
      </c>
      <c r="AE61" s="4">
        <f t="shared" si="1"/>
        <v>331882.57435309386</v>
      </c>
      <c r="AF61" s="4">
        <f t="shared" si="11"/>
        <v>324431.81870870187</v>
      </c>
      <c r="AG61" s="4">
        <f t="shared" ref="AG61:AG68" si="12">AE61-AF61</f>
        <v>7450.7556443919893</v>
      </c>
      <c r="AH61" s="4">
        <f t="shared" si="4"/>
        <v>901322.03181854216</v>
      </c>
      <c r="AI61" s="4">
        <f t="shared" si="10"/>
        <v>921859.35048060922</v>
      </c>
      <c r="AJ61" s="4">
        <f t="shared" si="2"/>
        <v>291146.24358838866</v>
      </c>
      <c r="AK61" s="4">
        <f t="shared" si="9"/>
        <v>311683.56225045573</v>
      </c>
      <c r="AL61" s="4"/>
      <c r="AM61" s="4"/>
    </row>
    <row r="62" spans="1:39" ht="15">
      <c r="B62">
        <v>2006</v>
      </c>
      <c r="C62" s="4">
        <v>17421.097605211871</v>
      </c>
      <c r="D62" s="4">
        <v>619653.09285519912</v>
      </c>
      <c r="E62" s="4">
        <v>161.56916661200572</v>
      </c>
      <c r="F62" s="4">
        <v>5347.9758249260431</v>
      </c>
      <c r="G62" s="4">
        <v>1086.7151354753564</v>
      </c>
      <c r="H62" s="4">
        <v>1050.4862543648317</v>
      </c>
      <c r="I62" s="4">
        <v>3205.8547766923234</v>
      </c>
      <c r="J62" s="4">
        <v>4800.7042989295032</v>
      </c>
      <c r="K62" s="4">
        <v>451.59603321989692</v>
      </c>
      <c r="L62" s="4">
        <v>64525.443443710261</v>
      </c>
      <c r="M62" s="4">
        <v>45748.975489547709</v>
      </c>
      <c r="N62" s="4">
        <v>9370.7375712548273</v>
      </c>
      <c r="O62" s="4">
        <v>1779.6994188201693</v>
      </c>
      <c r="P62" s="4">
        <v>40867.421980786203</v>
      </c>
      <c r="Q62" s="4">
        <v>543.68109388482901</v>
      </c>
      <c r="R62" s="25">
        <v>501.16329758820149</v>
      </c>
      <c r="S62" s="4">
        <v>308.46343895302783</v>
      </c>
      <c r="T62" s="4">
        <v>12513.750644638651</v>
      </c>
      <c r="U62" s="4">
        <v>5926.8452685454149</v>
      </c>
      <c r="V62" s="4">
        <v>8101.3307104026317</v>
      </c>
      <c r="W62" s="4">
        <v>4858.9066084041679</v>
      </c>
      <c r="X62" s="4">
        <v>2747.7520179596336</v>
      </c>
      <c r="Y62" s="4">
        <v>1433.7522928211399</v>
      </c>
      <c r="Z62" s="4">
        <v>771.09712397776855</v>
      </c>
      <c r="AA62" s="4">
        <v>21209.880588378641</v>
      </c>
      <c r="AB62" s="4">
        <v>16394.813010044567</v>
      </c>
      <c r="AC62" s="19">
        <v>64333.746426234764</v>
      </c>
      <c r="AD62" s="4">
        <f>SUM(C62:AC62)-(E62+H62)</f>
        <v>953904.49695560697</v>
      </c>
      <c r="AE62" s="4">
        <f t="shared" si="1"/>
        <v>334251.40410040785</v>
      </c>
      <c r="AF62" s="4">
        <f t="shared" si="11"/>
        <v>326407.18366652774</v>
      </c>
      <c r="AG62" s="4">
        <f t="shared" si="12"/>
        <v>7844.2204338801093</v>
      </c>
      <c r="AH62" s="4">
        <f t="shared" si="4"/>
        <v>912071.97446638613</v>
      </c>
      <c r="AI62" s="4">
        <f t="shared" si="10"/>
        <v>933281.85505476478</v>
      </c>
      <c r="AJ62" s="4">
        <f t="shared" si="2"/>
        <v>292418.88161118701</v>
      </c>
      <c r="AK62" s="4">
        <f t="shared" si="9"/>
        <v>313628.76219956565</v>
      </c>
      <c r="AL62" s="4"/>
      <c r="AM62" s="4"/>
    </row>
    <row r="63" spans="1:39" ht="15">
      <c r="B63">
        <v>2007</v>
      </c>
      <c r="C63" s="4">
        <v>18993.534678669723</v>
      </c>
      <c r="D63" s="4">
        <v>635921.04652154096</v>
      </c>
      <c r="E63" s="4">
        <v>199.95527616102621</v>
      </c>
      <c r="F63" s="4">
        <v>5770.7196052629897</v>
      </c>
      <c r="G63" s="4">
        <v>1262.7322751029101</v>
      </c>
      <c r="H63" s="4">
        <v>1081.4739702499514</v>
      </c>
      <c r="I63" s="4">
        <v>3091.6289714348518</v>
      </c>
      <c r="J63" s="4">
        <v>4629.7826247571056</v>
      </c>
      <c r="K63" s="4">
        <v>547.6533918607056</v>
      </c>
      <c r="L63" s="4">
        <v>64773.105461374442</v>
      </c>
      <c r="M63" s="4">
        <v>45788.663966051667</v>
      </c>
      <c r="N63" s="4">
        <v>9363.2989238316113</v>
      </c>
      <c r="O63" s="4">
        <v>1813.0475183936114</v>
      </c>
      <c r="P63" s="27">
        <v>39599.859554312272</v>
      </c>
      <c r="Q63" s="4">
        <v>592.59839238255165</v>
      </c>
      <c r="R63" s="25">
        <v>546.39764110678607</v>
      </c>
      <c r="S63" s="4">
        <v>319.88426281437637</v>
      </c>
      <c r="T63" s="4">
        <v>12682.335791192498</v>
      </c>
      <c r="U63" s="4">
        <v>6304.4731012560942</v>
      </c>
      <c r="V63" s="4">
        <v>9157.8189077862262</v>
      </c>
      <c r="W63" s="4">
        <v>4650.947724397467</v>
      </c>
      <c r="X63" s="4">
        <v>2635.0155326628928</v>
      </c>
      <c r="Y63" s="4">
        <v>1450.2666013236117</v>
      </c>
      <c r="Z63" s="4">
        <v>776.04096786878563</v>
      </c>
      <c r="AA63" s="4">
        <v>21997.766761730476</v>
      </c>
      <c r="AB63" s="4">
        <v>15762.662151615232</v>
      </c>
      <c r="AC63" s="19">
        <v>66369.789390163438</v>
      </c>
      <c r="AD63" s="4">
        <f>SUM(C63:AC63)-(E63+H63)</f>
        <v>974801.07071889332</v>
      </c>
      <c r="AE63" s="4">
        <f t="shared" si="1"/>
        <v>338880.02419735235</v>
      </c>
      <c r="AF63" s="4">
        <f t="shared" si="11"/>
        <v>330749.4351322297</v>
      </c>
      <c r="AG63" s="4">
        <f t="shared" si="12"/>
        <v>8130.5890651226509</v>
      </c>
      <c r="AH63" s="4">
        <f t="shared" si="4"/>
        <v>930930.10375723988</v>
      </c>
      <c r="AI63" s="4">
        <f t="shared" si="10"/>
        <v>952927.8705189703</v>
      </c>
      <c r="AJ63" s="4">
        <f t="shared" si="2"/>
        <v>295009.05723569891</v>
      </c>
      <c r="AK63" s="4">
        <f t="shared" si="9"/>
        <v>317006.8239974294</v>
      </c>
      <c r="AL63" s="4"/>
      <c r="AM63" s="4"/>
    </row>
    <row r="64" spans="1:39" ht="15">
      <c r="A64" s="23"/>
      <c r="B64">
        <v>2008</v>
      </c>
      <c r="C64" s="4">
        <v>20468.917609791537</v>
      </c>
      <c r="D64" s="4">
        <v>682967.14301082888</v>
      </c>
      <c r="E64" s="4">
        <v>235.52097564405173</v>
      </c>
      <c r="F64" s="4">
        <v>6291.373602581657</v>
      </c>
      <c r="G64" s="4">
        <v>1057.6457064601532</v>
      </c>
      <c r="H64" s="4">
        <v>1241.5570270924329</v>
      </c>
      <c r="I64" s="4">
        <v>2636.0529576833069</v>
      </c>
      <c r="J64" s="29">
        <v>4808.2814026437127</v>
      </c>
      <c r="K64" s="29">
        <v>528.47274492592487</v>
      </c>
      <c r="L64" s="4">
        <v>64124.450663509349</v>
      </c>
      <c r="M64" s="4">
        <v>47104.347557639485</v>
      </c>
      <c r="N64" s="4">
        <v>10409.02590202041</v>
      </c>
      <c r="O64" s="29">
        <v>1684.627176874428</v>
      </c>
      <c r="P64" s="27">
        <v>41049.189062858728</v>
      </c>
      <c r="Q64" s="4">
        <v>580.60675117250378</v>
      </c>
      <c r="R64" s="25">
        <v>563.48916619349336</v>
      </c>
      <c r="S64" s="4">
        <v>239.20600940747286</v>
      </c>
      <c r="T64" s="4">
        <v>12463.150603307757</v>
      </c>
      <c r="U64" s="4">
        <v>6339.0390616255272</v>
      </c>
      <c r="V64" s="4">
        <v>8314.9248116098679</v>
      </c>
      <c r="W64" s="25">
        <v>4668.5376946017641</v>
      </c>
      <c r="X64" s="4">
        <v>2904.1469024960902</v>
      </c>
      <c r="Y64" s="4">
        <v>1486.2917483102237</v>
      </c>
      <c r="Z64" s="4">
        <v>821.78163665930049</v>
      </c>
      <c r="AA64" s="4">
        <v>21876.64231026448</v>
      </c>
      <c r="AB64" s="4">
        <v>15939.358819678688</v>
      </c>
      <c r="AC64" s="19">
        <v>69332.111157750202</v>
      </c>
      <c r="AD64" s="4">
        <f>SUM(C64:AC64)-(E64+H64)</f>
        <v>1028658.814070895</v>
      </c>
      <c r="AE64" s="4">
        <f t="shared" si="1"/>
        <v>345691.67106006609</v>
      </c>
      <c r="AF64" s="4">
        <f t="shared" si="11"/>
        <v>337510.03039444092</v>
      </c>
      <c r="AG64" s="4">
        <f t="shared" si="12"/>
        <v>8181.6406656251638</v>
      </c>
      <c r="AH64" s="4">
        <f t="shared" si="4"/>
        <v>986204.13215824519</v>
      </c>
      <c r="AI64" s="4">
        <f t="shared" si="10"/>
        <v>1008080.7744685097</v>
      </c>
      <c r="AJ64" s="4">
        <f t="shared" si="2"/>
        <v>303236.98914741632</v>
      </c>
      <c r="AK64" s="4">
        <f t="shared" si="9"/>
        <v>325113.63145768078</v>
      </c>
      <c r="AL64" s="4"/>
      <c r="AM64" s="4"/>
    </row>
    <row r="65" spans="1:39" ht="15">
      <c r="A65" s="23"/>
      <c r="B65">
        <v>2009</v>
      </c>
      <c r="C65" s="4">
        <v>21403.823373735468</v>
      </c>
      <c r="D65" s="4">
        <v>737746.78844787902</v>
      </c>
      <c r="E65" s="4">
        <v>186.31983237566945</v>
      </c>
      <c r="F65" s="4">
        <v>5925.6475026604357</v>
      </c>
      <c r="G65" s="4">
        <v>1004.8358180104545</v>
      </c>
      <c r="H65" s="4">
        <v>1131.0713376121614</v>
      </c>
      <c r="I65" s="4">
        <v>2713.33719602867</v>
      </c>
      <c r="J65" s="4">
        <v>4520.2355702616687</v>
      </c>
      <c r="K65" s="4">
        <v>478.12478137889809</v>
      </c>
      <c r="L65" s="4">
        <v>68451.289191078045</v>
      </c>
      <c r="M65" s="4">
        <v>48884.513193942097</v>
      </c>
      <c r="N65" s="19">
        <v>10913.392202966692</v>
      </c>
      <c r="O65" s="4">
        <v>1501.5990979606206</v>
      </c>
      <c r="P65" s="27">
        <v>39897.138083795209</v>
      </c>
      <c r="Q65" s="4">
        <v>368.76253449518157</v>
      </c>
      <c r="R65" s="4">
        <v>425.18132852878148</v>
      </c>
      <c r="S65" s="21">
        <v>236.69325590079967</v>
      </c>
      <c r="T65" s="4">
        <v>12732.082848760996</v>
      </c>
      <c r="U65" s="4">
        <v>6727.4658336268476</v>
      </c>
      <c r="V65" s="4">
        <v>8767.9622930249534</v>
      </c>
      <c r="W65" s="25">
        <v>5106.1309443563223</v>
      </c>
      <c r="X65" s="4">
        <v>2469.3576644967138</v>
      </c>
      <c r="Y65" s="4">
        <v>1420.2882917580839</v>
      </c>
      <c r="Z65" s="4">
        <v>827.55908324784184</v>
      </c>
      <c r="AA65" s="4">
        <v>21001.402452915157</v>
      </c>
      <c r="AB65" s="4">
        <v>17056.80212353577</v>
      </c>
      <c r="AC65" s="25">
        <v>70679.181692471189</v>
      </c>
      <c r="AD65" s="4">
        <f t="shared" ref="AD65:AD70" si="13">SUM(C65:AC65)</f>
        <v>1092576.9859768038</v>
      </c>
      <c r="AE65" s="4">
        <f t="shared" si="1"/>
        <v>354830.19752892479</v>
      </c>
      <c r="AF65" s="4">
        <f t="shared" si="11"/>
        <v>346282.00360112014</v>
      </c>
      <c r="AG65" s="4">
        <f t="shared" si="12"/>
        <v>8548.1939278046484</v>
      </c>
      <c r="AH65" s="4">
        <f t="shared" si="4"/>
        <v>1050281.1842649705</v>
      </c>
      <c r="AI65" s="4">
        <f t="shared" si="10"/>
        <v>1071282.5867178857</v>
      </c>
      <c r="AJ65" s="4">
        <f t="shared" si="2"/>
        <v>312534.39581709146</v>
      </c>
      <c r="AK65" s="4">
        <f t="shared" si="9"/>
        <v>333535.79827000661</v>
      </c>
      <c r="AL65" s="4"/>
      <c r="AM65" s="4"/>
    </row>
    <row r="66" spans="1:39" ht="15">
      <c r="A66" s="23"/>
      <c r="B66">
        <v>2010</v>
      </c>
      <c r="C66" s="4">
        <v>19332.044451466696</v>
      </c>
      <c r="D66" s="4">
        <v>757992.4951606252</v>
      </c>
      <c r="E66" s="4">
        <v>200.29929983724747</v>
      </c>
      <c r="F66" s="4">
        <v>5675.4421310086154</v>
      </c>
      <c r="G66" s="4">
        <v>955.57332232008321</v>
      </c>
      <c r="H66" s="4">
        <v>1048.0234259308531</v>
      </c>
      <c r="I66" s="4">
        <v>2463.0241372539494</v>
      </c>
      <c r="J66" s="4">
        <v>4813.2178266317542</v>
      </c>
      <c r="K66" s="4">
        <v>372.48645266557344</v>
      </c>
      <c r="L66" s="4">
        <v>65322.171497384443</v>
      </c>
      <c r="M66" s="4">
        <v>49417.787862025951</v>
      </c>
      <c r="N66" s="19">
        <v>8386.5193335238982</v>
      </c>
      <c r="O66" s="4">
        <v>1346.7318331269139</v>
      </c>
      <c r="P66" s="4">
        <v>38771.81809326353</v>
      </c>
      <c r="Q66" s="4">
        <v>279.23949558029113</v>
      </c>
      <c r="R66" s="4">
        <v>354.86882634808671</v>
      </c>
      <c r="S66" s="27">
        <v>298.46732991338183</v>
      </c>
      <c r="T66" s="4">
        <v>12196.023546964549</v>
      </c>
      <c r="U66" s="4">
        <v>6623.6253967134844</v>
      </c>
      <c r="V66" s="4">
        <v>9175.1680731299366</v>
      </c>
      <c r="W66" s="25">
        <v>5035.5014671397512</v>
      </c>
      <c r="X66" s="4">
        <v>2274.2094552022631</v>
      </c>
      <c r="Y66" s="4">
        <v>1243.2747099418502</v>
      </c>
      <c r="Z66" s="4">
        <v>823.76338173003728</v>
      </c>
      <c r="AA66" s="4">
        <v>21137.617086031234</v>
      </c>
      <c r="AB66" s="4">
        <v>16711.875097325134</v>
      </c>
      <c r="AC66" s="25">
        <v>69192.037557192263</v>
      </c>
      <c r="AD66" s="4">
        <f t="shared" si="13"/>
        <v>1101443.306250277</v>
      </c>
      <c r="AE66" s="4">
        <f t="shared" si="1"/>
        <v>343450.81108965178</v>
      </c>
      <c r="AF66" s="4">
        <f t="shared" si="11"/>
        <v>335600.60539018211</v>
      </c>
      <c r="AG66" s="4">
        <f t="shared" si="12"/>
        <v>7850.2056994696613</v>
      </c>
      <c r="AH66" s="4">
        <f t="shared" si="4"/>
        <v>1059769.0267511785</v>
      </c>
      <c r="AI66" s="4">
        <f t="shared" si="10"/>
        <v>1080906.6438372098</v>
      </c>
      <c r="AJ66" s="4">
        <f t="shared" si="2"/>
        <v>301776.53159055335</v>
      </c>
      <c r="AK66" s="4">
        <f t="shared" si="9"/>
        <v>322914.14867658459</v>
      </c>
      <c r="AL66" s="4"/>
      <c r="AM66" s="4"/>
    </row>
    <row r="67" spans="1:39" ht="15">
      <c r="A67" s="23"/>
      <c r="B67">
        <v>2011</v>
      </c>
      <c r="C67" s="4">
        <v>19985.360785337685</v>
      </c>
      <c r="D67" s="4">
        <v>748645.97076158086</v>
      </c>
      <c r="E67" s="4">
        <v>199.19054322894959</v>
      </c>
      <c r="F67" s="4">
        <v>5476.282564574778</v>
      </c>
      <c r="G67" s="4">
        <v>809.91339293875239</v>
      </c>
      <c r="H67" s="21">
        <v>1085.0582635174014</v>
      </c>
      <c r="I67" s="4">
        <v>2217.6678612111127</v>
      </c>
      <c r="J67" s="4">
        <v>4486.3860066017978</v>
      </c>
      <c r="K67" s="4">
        <v>396.29510147442045</v>
      </c>
      <c r="L67" s="4">
        <v>63725.14140025901</v>
      </c>
      <c r="M67" s="4">
        <v>48004.149909967491</v>
      </c>
      <c r="N67" s="19">
        <v>6752.2500739857378</v>
      </c>
      <c r="O67" s="4">
        <v>1364.9767622129157</v>
      </c>
      <c r="P67" s="4">
        <v>38046.569146286609</v>
      </c>
      <c r="Q67" s="4">
        <v>288.89254221642994</v>
      </c>
      <c r="R67" s="4">
        <v>342.58544208748066</v>
      </c>
      <c r="S67" s="27">
        <v>257.75664509594338</v>
      </c>
      <c r="T67" s="4">
        <v>11786.231592868842</v>
      </c>
      <c r="U67" s="4">
        <v>6747.4710700226706</v>
      </c>
      <c r="V67" s="4">
        <v>9301.7817965555641</v>
      </c>
      <c r="W67" s="25">
        <v>4810.3060596568275</v>
      </c>
      <c r="X67" s="4">
        <v>2352.6117773827455</v>
      </c>
      <c r="Y67" s="4">
        <v>1066.859193532378</v>
      </c>
      <c r="Z67" s="4">
        <v>664.62743730442821</v>
      </c>
      <c r="AA67" s="4">
        <v>19499.48649121109</v>
      </c>
      <c r="AB67" s="4">
        <v>16874.776337761261</v>
      </c>
      <c r="AC67" s="25">
        <v>66270.53543948532</v>
      </c>
      <c r="AD67" s="4">
        <f t="shared" si="13"/>
        <v>1081459.1343983586</v>
      </c>
      <c r="AE67" s="4">
        <f t="shared" si="1"/>
        <v>332813.16363677778</v>
      </c>
      <c r="AF67" s="4">
        <f t="shared" si="11"/>
        <v>325349.37329799874</v>
      </c>
      <c r="AG67" s="4">
        <f t="shared" si="12"/>
        <v>7463.7903387790429</v>
      </c>
      <c r="AH67" s="4">
        <f t="shared" si="4"/>
        <v>1041869.1877934848</v>
      </c>
      <c r="AI67" s="4">
        <f>AH67+AA67</f>
        <v>1061368.6742846959</v>
      </c>
      <c r="AJ67" s="4">
        <f t="shared" si="2"/>
        <v>293223.21703190391</v>
      </c>
      <c r="AK67" s="4">
        <f t="shared" si="9"/>
        <v>312722.70352311502</v>
      </c>
      <c r="AL67" s="4"/>
      <c r="AM67" s="4"/>
    </row>
    <row r="68" spans="1:39" ht="15">
      <c r="A68" s="23"/>
      <c r="B68">
        <v>2012</v>
      </c>
      <c r="C68" s="25">
        <v>19004.149538273228</v>
      </c>
      <c r="D68" s="4">
        <v>706082.08510045195</v>
      </c>
      <c r="E68" s="4">
        <v>194.66454036544624</v>
      </c>
      <c r="F68" s="4">
        <v>5415.2554949252262</v>
      </c>
      <c r="G68" s="4">
        <v>829.24163462721754</v>
      </c>
      <c r="H68" s="4">
        <v>991.67830731536139</v>
      </c>
      <c r="I68" s="4">
        <v>2059.6718967621759</v>
      </c>
      <c r="J68" s="4">
        <v>4626.0135780353148</v>
      </c>
      <c r="K68" s="4">
        <v>462.99611189661323</v>
      </c>
      <c r="L68" s="4">
        <v>62844.361384238124</v>
      </c>
      <c r="M68" s="25">
        <v>49148.901299563324</v>
      </c>
      <c r="N68" s="25">
        <v>5972.0808723258151</v>
      </c>
      <c r="O68" s="4">
        <v>1298.6413077194966</v>
      </c>
      <c r="P68" s="4">
        <v>35341.953983636944</v>
      </c>
      <c r="Q68" s="4">
        <v>265.68614423004448</v>
      </c>
      <c r="R68" s="4">
        <v>343.13291404058845</v>
      </c>
      <c r="S68" s="27">
        <v>251.06720064947004</v>
      </c>
      <c r="T68" s="4">
        <v>11075.241360497374</v>
      </c>
      <c r="U68" s="4">
        <v>6869.5141195859251</v>
      </c>
      <c r="V68" s="4">
        <v>9383.4133323847891</v>
      </c>
      <c r="W68" s="25">
        <v>4271.8823932340883</v>
      </c>
      <c r="X68" s="4">
        <v>2288.6125310022821</v>
      </c>
      <c r="Y68" s="4">
        <v>1067.364578178903</v>
      </c>
      <c r="Z68" s="4">
        <v>572.2305890540008</v>
      </c>
      <c r="AA68" s="25">
        <v>19720.591287541498</v>
      </c>
      <c r="AB68" s="4">
        <v>17244.203193964957</v>
      </c>
      <c r="AC68" s="25">
        <v>63446.206956438276</v>
      </c>
      <c r="AD68" s="4">
        <f t="shared" si="13"/>
        <v>1031070.8416509383</v>
      </c>
      <c r="AE68" s="4">
        <f t="shared" si="1"/>
        <v>324988.75655048632</v>
      </c>
      <c r="AF68" s="4">
        <f t="shared" si="11"/>
        <v>317722.08199912653</v>
      </c>
      <c r="AG68" s="4">
        <f t="shared" si="12"/>
        <v>7266.6745513597853</v>
      </c>
      <c r="AH68" s="4">
        <f t="shared" si="4"/>
        <v>991592.91647581989</v>
      </c>
      <c r="AI68" s="4">
        <f>AH68+AA68</f>
        <v>1011313.5077633614</v>
      </c>
      <c r="AJ68" s="4">
        <f>AH68-D68</f>
        <v>285510.83137536794</v>
      </c>
      <c r="AK68" s="4">
        <f t="shared" ref="AK68" si="14">AJ68+AA68</f>
        <v>305231.42266290943</v>
      </c>
      <c r="AL68" s="4"/>
      <c r="AM68" s="4"/>
    </row>
    <row r="69" spans="1:39" ht="15">
      <c r="B69">
        <v>2013</v>
      </c>
      <c r="C69" s="25">
        <v>17567.138874859509</v>
      </c>
      <c r="D69" s="4">
        <v>650081.46879824169</v>
      </c>
      <c r="E69" s="4">
        <v>183.27570411243431</v>
      </c>
      <c r="F69" s="25">
        <v>5243.7728753784768</v>
      </c>
      <c r="G69" s="4">
        <v>886.45778234685895</v>
      </c>
      <c r="H69" s="19">
        <v>947.76903546487392</v>
      </c>
      <c r="I69" s="4">
        <v>1970.5048898220841</v>
      </c>
      <c r="J69" s="4">
        <v>4243.3577642857144</v>
      </c>
      <c r="K69" s="4">
        <v>478.25772115512035</v>
      </c>
      <c r="L69" s="25">
        <v>62686.493041916212</v>
      </c>
      <c r="M69" s="25">
        <v>46311.882496941806</v>
      </c>
      <c r="N69" s="25">
        <v>5576.7410671442503</v>
      </c>
      <c r="O69" s="4">
        <v>1228.1069414710914</v>
      </c>
      <c r="P69" s="4">
        <v>33947.873492676634</v>
      </c>
      <c r="Q69" s="25">
        <v>285.17869551526371</v>
      </c>
      <c r="R69" s="25">
        <v>355.03921555311643</v>
      </c>
      <c r="S69" s="27">
        <v>260.08812538200186</v>
      </c>
      <c r="T69" s="25">
        <v>10316.514029146136</v>
      </c>
      <c r="U69" s="25">
        <v>7028.3289326242893</v>
      </c>
      <c r="V69" s="25">
        <v>9303.5079171351899</v>
      </c>
      <c r="W69" s="25">
        <v>4707.3779118070333</v>
      </c>
      <c r="X69" s="25">
        <v>2462.997133145775</v>
      </c>
      <c r="Y69" s="25">
        <v>966.45101113101828</v>
      </c>
      <c r="Z69" s="25">
        <v>507.37200898900039</v>
      </c>
      <c r="AA69" s="25">
        <v>17204.575541851154</v>
      </c>
      <c r="AB69" s="25">
        <v>17626.426182967814</v>
      </c>
      <c r="AC69" s="25">
        <v>60766.435400907249</v>
      </c>
      <c r="AD69" s="4">
        <f t="shared" si="13"/>
        <v>963143.3925919719</v>
      </c>
      <c r="AE69" s="4">
        <f t="shared" ref="AE69" si="15">AD69-D69</f>
        <v>313061.92379373021</v>
      </c>
      <c r="AF69" s="4">
        <f t="shared" ref="AF69" si="16">SUM(C69,F69,I69:J69,L69:P69,T69:W69,AA69:AC69)</f>
        <v>305729.03736093472</v>
      </c>
      <c r="AG69" s="4">
        <f t="shared" ref="AG69" si="17">AE69-AF69</f>
        <v>7332.8864327954943</v>
      </c>
      <c r="AH69" s="4">
        <f t="shared" ref="AH69" si="18">SUM(C69:D69,F69,J69,L69:N69,P69,S69:U69,W69,AB69:AC69)</f>
        <v>926363.89899427898</v>
      </c>
      <c r="AI69" s="4">
        <f>AH69+AA69</f>
        <v>943568.47453613009</v>
      </c>
      <c r="AJ69" s="4">
        <f>AH69-D69</f>
        <v>276282.43019603728</v>
      </c>
      <c r="AK69" s="4">
        <f t="shared" ref="AK69" si="19">AJ69+AA69</f>
        <v>293487.00573788845</v>
      </c>
      <c r="AL69" s="4"/>
      <c r="AM69" s="4"/>
    </row>
    <row r="70" spans="1:39">
      <c r="B70">
        <v>2014</v>
      </c>
      <c r="C70" s="4">
        <v>17853.720278455832</v>
      </c>
      <c r="D70" s="4">
        <v>609914</v>
      </c>
      <c r="E70" s="4">
        <v>178.12036802776305</v>
      </c>
      <c r="F70" s="4">
        <v>5191.5093812684026</v>
      </c>
      <c r="G70" s="4">
        <v>835.71695062803326</v>
      </c>
      <c r="H70" s="19">
        <v>906.55011160444838</v>
      </c>
      <c r="I70" s="4">
        <v>2022.9073828736598</v>
      </c>
      <c r="J70" s="4">
        <v>4056.8615106845455</v>
      </c>
      <c r="K70" s="4">
        <v>512.11904512352555</v>
      </c>
      <c r="L70" s="4">
        <v>63613.56914346198</v>
      </c>
      <c r="M70" s="19">
        <v>46102.673010400133</v>
      </c>
      <c r="N70" s="19">
        <v>5531.2859088796577</v>
      </c>
      <c r="O70" s="21">
        <v>1209.8021653613812</v>
      </c>
      <c r="P70" s="4">
        <v>31571.116845844281</v>
      </c>
      <c r="Q70" s="4">
        <v>299.44381992135919</v>
      </c>
      <c r="R70" s="4">
        <v>426.90027166618239</v>
      </c>
      <c r="S70" s="21">
        <v>279.01901305217319</v>
      </c>
      <c r="T70" s="4">
        <v>10332.602877924437</v>
      </c>
      <c r="U70" s="4">
        <v>7334.0736040609145</v>
      </c>
      <c r="V70" s="4">
        <v>10345.153574872198</v>
      </c>
      <c r="W70" s="19">
        <v>4111.5480635192389</v>
      </c>
      <c r="X70" s="19">
        <v>2691.470287458852</v>
      </c>
      <c r="Y70" s="4">
        <v>997.7038218026679</v>
      </c>
      <c r="Z70" s="4">
        <v>486.19487039601808</v>
      </c>
      <c r="AA70" s="4">
        <v>17050.693304651122</v>
      </c>
      <c r="AB70" s="4">
        <v>17770.315596658962</v>
      </c>
      <c r="AC70" s="19">
        <v>59182.858554256563</v>
      </c>
      <c r="AD70" s="4">
        <f t="shared" si="13"/>
        <v>920807.92976285471</v>
      </c>
      <c r="AE70" s="4">
        <f t="shared" ref="AE70" si="20">AD70-D70</f>
        <v>310893.92976285471</v>
      </c>
      <c r="AF70" s="4">
        <f t="shared" ref="AF70" si="21">SUM(C70,F70,I70:J70,L70:P70,T70:W70,AA70:AC70)</f>
        <v>303280.69120317337</v>
      </c>
      <c r="AG70" s="4">
        <f t="shared" ref="AG70" si="22">AE70-AF70</f>
        <v>7613.2385596813401</v>
      </c>
      <c r="AH70" s="4">
        <f t="shared" ref="AH70" si="23">SUM(C70:D70,F70,J70,L70:N70,P70,S70:U70,W70,AB70:AC70)</f>
        <v>882845.15378846752</v>
      </c>
      <c r="AI70" s="4">
        <f>AH70+AA70</f>
        <v>899895.84709311859</v>
      </c>
      <c r="AJ70" s="4">
        <f>AH70-D70</f>
        <v>272931.15378846752</v>
      </c>
      <c r="AK70" s="4">
        <f t="shared" ref="AK70" si="24">AJ70+AA70</f>
        <v>289981.84709311865</v>
      </c>
      <c r="AL70" s="4"/>
      <c r="AM70" s="4"/>
    </row>
    <row r="71" spans="1:39">
      <c r="B71">
        <v>2015</v>
      </c>
      <c r="C71" s="4">
        <v>17209.883114924345</v>
      </c>
      <c r="D71" s="4">
        <v>595472.0549453377</v>
      </c>
      <c r="E71" s="4">
        <v>154.71009700493886</v>
      </c>
      <c r="F71" s="4">
        <v>4952.784732258292</v>
      </c>
      <c r="G71" s="4">
        <v>797.09706395347257</v>
      </c>
      <c r="H71" s="4">
        <v>904.37058781751796</v>
      </c>
      <c r="I71" s="4">
        <v>2099.3082705553138</v>
      </c>
      <c r="J71" s="4">
        <v>4130.1063980802528</v>
      </c>
      <c r="K71" s="4">
        <v>545.70618888682986</v>
      </c>
      <c r="L71" s="4">
        <v>60746.975112419139</v>
      </c>
      <c r="M71" s="19">
        <v>47045.50078322288</v>
      </c>
      <c r="N71" s="19">
        <v>6104.1854212344824</v>
      </c>
      <c r="O71" s="4">
        <v>1224.5516156529914</v>
      </c>
      <c r="P71" s="4">
        <v>28459.954023915336</v>
      </c>
      <c r="Q71" s="4">
        <v>340.53682874898527</v>
      </c>
      <c r="R71" s="4">
        <v>566.38075038458373</v>
      </c>
      <c r="S71" s="21">
        <v>361.79546888719904</v>
      </c>
      <c r="T71" s="4">
        <v>10476.482984718148</v>
      </c>
      <c r="U71" s="4">
        <v>7376.8399474116604</v>
      </c>
      <c r="V71" s="4">
        <v>12603.218580405934</v>
      </c>
      <c r="W71" s="4">
        <v>4379.622896486856</v>
      </c>
      <c r="X71" s="4">
        <v>2980.3014701825446</v>
      </c>
      <c r="Y71" s="4">
        <v>1164.2186542205452</v>
      </c>
      <c r="Z71" s="4">
        <v>488.78086199206251</v>
      </c>
      <c r="AA71" s="4">
        <v>16928.879412012415</v>
      </c>
      <c r="AB71" s="4">
        <v>17668.919542787433</v>
      </c>
      <c r="AC71" s="4">
        <v>59729.580119846411</v>
      </c>
      <c r="AD71" s="4">
        <f t="shared" ref="AD71" si="25">SUM(C71:AC71)</f>
        <v>904912.74587334809</v>
      </c>
      <c r="AE71" s="4">
        <f t="shared" ref="AE71" si="26">AD71-D71</f>
        <v>309440.69092801039</v>
      </c>
      <c r="AF71" s="4">
        <f t="shared" ref="AF71" si="27">SUM(C71,F71,I71:J71,L71:P71,T71:W71,AA71:AC71)</f>
        <v>301136.79295593186</v>
      </c>
      <c r="AG71" s="4">
        <f t="shared" ref="AG71" si="28">AE71-AF71</f>
        <v>8303.8979720785283</v>
      </c>
      <c r="AH71" s="4">
        <f t="shared" ref="AH71" si="29">SUM(C71:D71,F71,J71,L71:N71,P71,S71:U71,W71,AB71:AC71)</f>
        <v>864114.68549153011</v>
      </c>
      <c r="AI71" s="4">
        <f>AH71+AA71</f>
        <v>881043.56490354252</v>
      </c>
      <c r="AJ71" s="4">
        <f>AH71-D71</f>
        <v>268642.63054619241</v>
      </c>
      <c r="AK71" s="4">
        <f t="shared" ref="AK71" si="30">AJ71+AA71</f>
        <v>285571.50995820481</v>
      </c>
    </row>
    <row r="72" spans="1:39">
      <c r="C72" s="4"/>
      <c r="D72" s="6"/>
      <c r="E72" s="4"/>
      <c r="F72" s="4"/>
      <c r="G72" s="4"/>
      <c r="H72" s="4"/>
      <c r="I72" s="4"/>
      <c r="J72" s="4"/>
      <c r="K72" s="4"/>
      <c r="L72" s="4"/>
      <c r="M72" s="21"/>
      <c r="P72" s="4"/>
      <c r="Q72" s="4"/>
      <c r="R72" s="4"/>
      <c r="S72" s="4"/>
      <c r="T72" s="4"/>
      <c r="V72" s="4"/>
      <c r="W72" s="4"/>
      <c r="X72" s="4"/>
      <c r="Y72" s="4"/>
      <c r="Z72" s="4"/>
      <c r="AA72" s="4"/>
      <c r="AB72" s="4"/>
      <c r="AC72" s="4"/>
      <c r="AD72" s="17"/>
    </row>
    <row r="73" spans="1:39" ht="13" customHeight="1">
      <c r="C73" s="35" t="s">
        <v>14</v>
      </c>
      <c r="D73" s="35"/>
      <c r="E73" s="35"/>
      <c r="F73" s="35"/>
      <c r="G73" s="35"/>
      <c r="H73" s="35"/>
      <c r="I73" s="35"/>
      <c r="J73" s="35"/>
      <c r="K73" s="35"/>
      <c r="AE73" s="7"/>
    </row>
    <row r="74" spans="1:39" ht="27" customHeight="1">
      <c r="C74" s="35" t="s">
        <v>15</v>
      </c>
      <c r="D74" s="35"/>
      <c r="E74" s="35"/>
      <c r="F74" s="35"/>
      <c r="G74" s="35"/>
      <c r="H74" s="35"/>
      <c r="I74" s="35"/>
      <c r="J74" s="35"/>
      <c r="K74" s="35"/>
    </row>
    <row r="75" spans="1:39" ht="52" customHeight="1">
      <c r="C75" s="38" t="s">
        <v>49</v>
      </c>
      <c r="D75" s="38"/>
      <c r="E75" s="38"/>
      <c r="F75" s="38"/>
      <c r="G75" s="38"/>
      <c r="H75" s="38"/>
      <c r="I75" s="38"/>
      <c r="J75" s="38"/>
      <c r="K75" s="38"/>
    </row>
    <row r="76" spans="1:39" ht="26" customHeight="1">
      <c r="C76" s="35" t="s">
        <v>17</v>
      </c>
      <c r="D76" s="35"/>
      <c r="E76" s="35"/>
      <c r="F76" s="35"/>
      <c r="G76" s="35"/>
      <c r="H76" s="35"/>
      <c r="I76" s="35"/>
      <c r="J76" s="35"/>
      <c r="K76" s="35"/>
    </row>
    <row r="77" spans="1:39" ht="27" customHeight="1">
      <c r="C77" s="35" t="s">
        <v>4</v>
      </c>
      <c r="D77" s="35"/>
      <c r="E77" s="35"/>
      <c r="F77" s="35"/>
      <c r="G77" s="35"/>
      <c r="H77" s="35"/>
      <c r="I77" s="35"/>
      <c r="J77" s="35"/>
      <c r="K77" s="35"/>
    </row>
    <row r="78" spans="1:39">
      <c r="C78" t="s">
        <v>5</v>
      </c>
      <c r="T78" s="4"/>
    </row>
    <row r="79" spans="1:39">
      <c r="C79" t="s">
        <v>54</v>
      </c>
      <c r="K79" s="30"/>
    </row>
    <row r="80" spans="1:39" ht="40" customHeight="1">
      <c r="C80" s="35" t="s">
        <v>55</v>
      </c>
      <c r="D80" s="35"/>
      <c r="E80" s="35"/>
      <c r="F80" s="35"/>
      <c r="G80" s="35"/>
      <c r="H80" s="35"/>
      <c r="I80" s="35"/>
      <c r="J80" s="35"/>
    </row>
    <row r="81" spans="3:11" ht="28" customHeight="1">
      <c r="C81" s="39" t="s">
        <v>58</v>
      </c>
      <c r="D81" s="39"/>
      <c r="E81" s="39"/>
      <c r="F81" s="39"/>
      <c r="G81" s="39"/>
      <c r="H81" s="39"/>
      <c r="I81" s="39"/>
      <c r="J81" s="39"/>
    </row>
    <row r="82" spans="3:11" ht="42" customHeight="1">
      <c r="C82" s="39" t="s">
        <v>59</v>
      </c>
      <c r="D82" s="39"/>
      <c r="E82" s="39"/>
      <c r="F82" s="39"/>
      <c r="G82" s="39"/>
      <c r="H82" s="39"/>
      <c r="I82" s="39"/>
      <c r="J82" s="39"/>
      <c r="K82" s="39"/>
    </row>
    <row r="83" spans="3:11" ht="39" customHeight="1">
      <c r="C83" s="35" t="s">
        <v>60</v>
      </c>
      <c r="D83" s="35"/>
      <c r="E83" s="35"/>
      <c r="F83" s="35"/>
      <c r="G83" s="35"/>
      <c r="H83" s="35"/>
      <c r="I83" s="35"/>
      <c r="J83" s="35"/>
      <c r="K83" s="35"/>
    </row>
    <row r="84" spans="3:11" ht="27" customHeight="1">
      <c r="C84" s="39" t="s">
        <v>61</v>
      </c>
      <c r="D84" s="39"/>
      <c r="E84" s="39"/>
      <c r="F84" s="39"/>
      <c r="G84" s="39"/>
      <c r="H84" s="39"/>
      <c r="I84" s="39"/>
      <c r="J84" s="30"/>
      <c r="K84" s="30"/>
    </row>
    <row r="85" spans="3:11" ht="52" customHeight="1">
      <c r="C85" s="35" t="s">
        <v>62</v>
      </c>
      <c r="D85" s="35"/>
      <c r="E85" s="35"/>
      <c r="F85" s="35"/>
      <c r="G85" s="35"/>
      <c r="H85" s="35"/>
      <c r="I85" s="35"/>
      <c r="J85" s="35"/>
      <c r="K85" s="35"/>
    </row>
  </sheetData>
  <mergeCells count="11">
    <mergeCell ref="C84:I84"/>
    <mergeCell ref="C85:K85"/>
    <mergeCell ref="C82:K82"/>
    <mergeCell ref="C83:K83"/>
    <mergeCell ref="C73:K73"/>
    <mergeCell ref="C74:K74"/>
    <mergeCell ref="C75:K75"/>
    <mergeCell ref="C76:K76"/>
    <mergeCell ref="C77:K77"/>
    <mergeCell ref="C80:J80"/>
    <mergeCell ref="C81:J81"/>
  </mergeCells>
  <phoneticPr fontId="3"/>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workbookViewId="0">
      <pane xSplit="1" ySplit="4" topLeftCell="B5" activePane="bottomRight" state="frozen"/>
      <selection pane="topRight" activeCell="B1" sqref="B1"/>
      <selection pane="bottomLeft" activeCell="A4" sqref="A4"/>
      <selection pane="bottomRight" activeCell="E2" sqref="E2"/>
    </sheetView>
  </sheetViews>
  <sheetFormatPr baseColWidth="10" defaultRowHeight="13" x14ac:dyDescent="0"/>
  <cols>
    <col min="2" max="2" width="6.42578125" customWidth="1"/>
    <col min="3" max="3" width="6.85546875" bestFit="1" customWidth="1"/>
    <col min="4" max="4" width="7.140625" bestFit="1" customWidth="1"/>
    <col min="5" max="5" width="7.7109375" bestFit="1" customWidth="1"/>
    <col min="6" max="6" width="7.85546875" bestFit="1" customWidth="1"/>
    <col min="7" max="7" width="7.7109375" bestFit="1" customWidth="1"/>
    <col min="8" max="8" width="9.85546875" bestFit="1" customWidth="1"/>
    <col min="9" max="9" width="8.42578125" bestFit="1" customWidth="1"/>
    <col min="10" max="10" width="7" bestFit="1" customWidth="1"/>
    <col min="11" max="11" width="6.85546875" bestFit="1" customWidth="1"/>
    <col min="12" max="12" width="8.28515625" bestFit="1" customWidth="1"/>
    <col min="13" max="13" width="6.85546875" bestFit="1" customWidth="1"/>
    <col min="14" max="14" width="7.85546875" bestFit="1" customWidth="1"/>
    <col min="15" max="16" width="6.85546875" bestFit="1" customWidth="1"/>
    <col min="17" max="17" width="8.5703125" bestFit="1" customWidth="1"/>
    <col min="18" max="18" width="11.140625" bestFit="1" customWidth="1"/>
    <col min="19" max="19" width="11" bestFit="1" customWidth="1"/>
    <col min="20" max="20" width="7.28515625" bestFit="1" customWidth="1"/>
    <col min="21" max="21" width="6.85546875" bestFit="1" customWidth="1"/>
    <col min="22" max="22" width="8" bestFit="1" customWidth="1"/>
    <col min="23" max="23" width="8.140625" bestFit="1" customWidth="1"/>
    <col min="24" max="24" width="10.5703125" bestFit="1" customWidth="1"/>
    <col min="25" max="25" width="7.85546875" bestFit="1" customWidth="1"/>
    <col min="26" max="26" width="5.85546875" bestFit="1" customWidth="1"/>
    <col min="27" max="28" width="6.85546875" bestFit="1" customWidth="1"/>
  </cols>
  <sheetData>
    <row r="1" spans="1:28">
      <c r="A1" s="1" t="s">
        <v>53</v>
      </c>
    </row>
    <row r="2" spans="1:28">
      <c r="A2" s="14" t="s">
        <v>48</v>
      </c>
    </row>
    <row r="3" spans="1:28">
      <c r="A3" s="1"/>
    </row>
    <row r="4" spans="1:28" s="1" customFormat="1">
      <c r="A4" s="1" t="s">
        <v>26</v>
      </c>
      <c r="B4" s="1" t="s">
        <v>27</v>
      </c>
      <c r="C4" s="1" t="s">
        <v>28</v>
      </c>
      <c r="D4" s="1" t="s">
        <v>45</v>
      </c>
      <c r="E4" s="1" t="s">
        <v>29</v>
      </c>
      <c r="F4" s="1" t="s">
        <v>3</v>
      </c>
      <c r="G4" s="1" t="s">
        <v>6</v>
      </c>
      <c r="H4" s="1" t="s">
        <v>7</v>
      </c>
      <c r="I4" s="1" t="s">
        <v>31</v>
      </c>
      <c r="J4" s="1" t="s">
        <v>0</v>
      </c>
      <c r="K4" s="1" t="s">
        <v>1</v>
      </c>
      <c r="L4" s="1" t="s">
        <v>34</v>
      </c>
      <c r="M4" s="1" t="s">
        <v>56</v>
      </c>
      <c r="N4" s="1" t="s">
        <v>35</v>
      </c>
      <c r="O4" s="1" t="s">
        <v>57</v>
      </c>
      <c r="P4" s="1" t="s">
        <v>63</v>
      </c>
      <c r="Q4" s="1" t="s">
        <v>64</v>
      </c>
      <c r="R4" s="1" t="s">
        <v>65</v>
      </c>
      <c r="S4" s="1" t="s">
        <v>39</v>
      </c>
      <c r="T4" s="1" t="s">
        <v>40</v>
      </c>
      <c r="U4" s="1" t="s">
        <v>66</v>
      </c>
      <c r="V4" s="1" t="s">
        <v>43</v>
      </c>
      <c r="W4" s="1" t="s">
        <v>2</v>
      </c>
      <c r="X4" s="1" t="s">
        <v>8</v>
      </c>
      <c r="Y4" s="1" t="s">
        <v>9</v>
      </c>
      <c r="Z4" s="1" t="s">
        <v>67</v>
      </c>
      <c r="AA4" s="1" t="s">
        <v>10</v>
      </c>
      <c r="AB4" s="1" t="s">
        <v>68</v>
      </c>
    </row>
    <row r="5" spans="1:28">
      <c r="A5">
        <v>1949</v>
      </c>
      <c r="B5" s="16" t="s">
        <v>16</v>
      </c>
      <c r="C5" s="16">
        <v>5.0530451866404709E-2</v>
      </c>
      <c r="D5" s="16" t="s">
        <v>16</v>
      </c>
      <c r="E5" s="16" t="s">
        <v>16</v>
      </c>
      <c r="F5" s="16" t="s">
        <v>16</v>
      </c>
      <c r="G5" s="16"/>
      <c r="H5" s="16"/>
      <c r="I5" s="16" t="s">
        <v>16</v>
      </c>
      <c r="J5" s="16"/>
      <c r="K5" s="16" t="s">
        <v>16</v>
      </c>
      <c r="L5" s="16" t="s">
        <v>16</v>
      </c>
      <c r="M5" s="16">
        <v>5.90633325843418E-2</v>
      </c>
      <c r="N5" s="16" t="s">
        <v>16</v>
      </c>
      <c r="O5" s="16" t="s">
        <v>16</v>
      </c>
      <c r="P5" s="16"/>
      <c r="Q5" s="16"/>
      <c r="R5" s="16" t="s">
        <v>16</v>
      </c>
      <c r="S5" s="16" t="s">
        <v>16</v>
      </c>
      <c r="T5" s="16">
        <v>2.709233360181592E-2</v>
      </c>
      <c r="U5" s="16" t="s">
        <v>16</v>
      </c>
      <c r="V5" s="16" t="s">
        <v>16</v>
      </c>
      <c r="W5" s="16" t="s">
        <v>16</v>
      </c>
      <c r="X5" s="16"/>
      <c r="Y5" s="16"/>
      <c r="Z5" s="16" t="s">
        <v>16</v>
      </c>
      <c r="AA5" s="16" t="s">
        <v>16</v>
      </c>
      <c r="AB5" s="16" t="s">
        <v>16</v>
      </c>
    </row>
    <row r="6" spans="1:28">
      <c r="A6">
        <v>1950</v>
      </c>
      <c r="B6" s="16">
        <v>2.4274509803921568E-2</v>
      </c>
      <c r="C6" s="16">
        <v>4.8708826283087925E-2</v>
      </c>
      <c r="D6" s="16" t="s">
        <v>16</v>
      </c>
      <c r="E6" s="16" t="s">
        <v>16</v>
      </c>
      <c r="F6" s="16" t="s">
        <v>16</v>
      </c>
      <c r="G6" s="16"/>
      <c r="H6" s="16"/>
      <c r="I6" s="16">
        <v>1.6645029673590505E-2</v>
      </c>
      <c r="J6" s="16"/>
      <c r="K6" s="16">
        <v>5.5408559299445458E-2</v>
      </c>
      <c r="L6" s="16" t="s">
        <v>16</v>
      </c>
      <c r="M6" s="16">
        <v>6.0088324850947915E-2</v>
      </c>
      <c r="N6" s="16" t="s">
        <v>16</v>
      </c>
      <c r="O6" s="16" t="s">
        <v>16</v>
      </c>
      <c r="P6" s="16"/>
      <c r="Q6" s="16"/>
      <c r="R6" s="16">
        <v>1.3374678249167653E-2</v>
      </c>
      <c r="S6" s="16" t="s">
        <v>16</v>
      </c>
      <c r="T6" s="16">
        <v>2.3684734293106881E-2</v>
      </c>
      <c r="U6" s="16" t="s">
        <v>16</v>
      </c>
      <c r="V6" s="16">
        <v>3.1019351361810662E-2</v>
      </c>
      <c r="W6" s="16" t="s">
        <v>16</v>
      </c>
      <c r="X6" s="16"/>
      <c r="Y6" s="16"/>
      <c r="Z6" s="16" t="s">
        <v>16</v>
      </c>
      <c r="AA6" s="16" t="s">
        <v>16</v>
      </c>
      <c r="AB6" s="16">
        <v>6.4467359280508604E-2</v>
      </c>
    </row>
    <row r="7" spans="1:28">
      <c r="A7">
        <v>1951</v>
      </c>
      <c r="B7" s="16">
        <v>4.6622531418312387E-2</v>
      </c>
      <c r="C7" s="16">
        <v>9.7447310243183496E-2</v>
      </c>
      <c r="D7" s="16" t="s">
        <v>16</v>
      </c>
      <c r="E7" s="16" t="s">
        <v>16</v>
      </c>
      <c r="F7" s="16" t="s">
        <v>16</v>
      </c>
      <c r="G7" s="16"/>
      <c r="H7" s="16"/>
      <c r="I7" s="16">
        <v>2.0529887193672474E-2</v>
      </c>
      <c r="J7" s="16"/>
      <c r="K7" s="16">
        <v>7.1274286593747183E-2</v>
      </c>
      <c r="L7" s="16" t="s">
        <v>16</v>
      </c>
      <c r="M7" s="16">
        <v>6.6368581732640305E-2</v>
      </c>
      <c r="N7" s="16" t="s">
        <v>16</v>
      </c>
      <c r="O7" s="16">
        <v>4.2582749674341738E-2</v>
      </c>
      <c r="P7" s="16"/>
      <c r="Q7" s="16"/>
      <c r="R7" s="16">
        <v>1.5583475419829877E-2</v>
      </c>
      <c r="S7" s="16" t="s">
        <v>16</v>
      </c>
      <c r="T7" s="16">
        <v>3.0482280841993073E-2</v>
      </c>
      <c r="U7" s="16" t="s">
        <v>16</v>
      </c>
      <c r="V7" s="16" t="s">
        <v>16</v>
      </c>
      <c r="W7" s="16" t="s">
        <v>16</v>
      </c>
      <c r="X7" s="16"/>
      <c r="Y7" s="16"/>
      <c r="Z7" s="16" t="s">
        <v>16</v>
      </c>
      <c r="AA7" s="16" t="s">
        <v>16</v>
      </c>
      <c r="AB7" s="16">
        <v>7.4186640878635079E-2</v>
      </c>
    </row>
    <row r="8" spans="1:28">
      <c r="A8">
        <v>1952</v>
      </c>
      <c r="B8" s="16">
        <v>6.7987683750496616E-2</v>
      </c>
      <c r="C8" s="16">
        <v>0.13284398548702206</v>
      </c>
      <c r="D8" s="16" t="s">
        <v>16</v>
      </c>
      <c r="E8" s="16" t="s">
        <v>16</v>
      </c>
      <c r="F8" s="16" t="s">
        <v>16</v>
      </c>
      <c r="G8" s="16"/>
      <c r="H8" s="16"/>
      <c r="I8" s="16">
        <v>2.7395039714702547E-2</v>
      </c>
      <c r="J8" s="16"/>
      <c r="K8" s="16">
        <v>8.6049214744600519E-2</v>
      </c>
      <c r="L8" s="16" t="s">
        <v>16</v>
      </c>
      <c r="M8" s="16">
        <v>6.4288837735039558E-2</v>
      </c>
      <c r="N8" s="16" t="s">
        <v>16</v>
      </c>
      <c r="O8" s="16">
        <v>4.5029546089724384E-2</v>
      </c>
      <c r="P8" s="16"/>
      <c r="Q8" s="16"/>
      <c r="R8" s="16">
        <v>2.3721105814392442E-2</v>
      </c>
      <c r="S8" s="16" t="s">
        <v>16</v>
      </c>
      <c r="T8" s="16">
        <v>4.0082963534632456E-2</v>
      </c>
      <c r="U8" s="16" t="s">
        <v>16</v>
      </c>
      <c r="V8" s="16" t="s">
        <v>16</v>
      </c>
      <c r="W8" s="16" t="s">
        <v>16</v>
      </c>
      <c r="X8" s="16"/>
      <c r="Y8" s="16"/>
      <c r="Z8" s="16" t="s">
        <v>16</v>
      </c>
      <c r="AA8" s="16" t="s">
        <v>16</v>
      </c>
      <c r="AB8" s="16">
        <v>9.2777601018135536E-2</v>
      </c>
    </row>
    <row r="9" spans="1:28">
      <c r="A9">
        <v>1953</v>
      </c>
      <c r="B9" s="16">
        <v>7.37355559765107E-2</v>
      </c>
      <c r="C9" s="16">
        <v>0.13016211941478845</v>
      </c>
      <c r="D9" s="16" t="s">
        <v>16</v>
      </c>
      <c r="E9" s="16">
        <v>4.8625577873031275E-2</v>
      </c>
      <c r="F9" s="16" t="s">
        <v>16</v>
      </c>
      <c r="G9" s="16"/>
      <c r="H9" s="16"/>
      <c r="I9" s="16">
        <v>3.3633474576271187E-2</v>
      </c>
      <c r="J9" s="16"/>
      <c r="K9" s="16">
        <v>9.0139919971653021E-2</v>
      </c>
      <c r="L9" s="16">
        <v>4.2136830943095983E-2</v>
      </c>
      <c r="M9" s="16">
        <v>5.1146019008988013E-2</v>
      </c>
      <c r="N9" s="16" t="s">
        <v>16</v>
      </c>
      <c r="O9" s="16">
        <v>3.7514735770050864E-2</v>
      </c>
      <c r="P9" s="16"/>
      <c r="Q9" s="16"/>
      <c r="R9" s="16">
        <v>2.8858173420994875E-2</v>
      </c>
      <c r="S9" s="16" t="s">
        <v>16</v>
      </c>
      <c r="T9" s="16">
        <v>5.0778089753961836E-2</v>
      </c>
      <c r="U9" s="16" t="s">
        <v>16</v>
      </c>
      <c r="V9" s="16">
        <v>3.2934845315673346E-2</v>
      </c>
      <c r="W9" s="16" t="s">
        <v>16</v>
      </c>
      <c r="X9" s="16"/>
      <c r="Y9" s="16"/>
      <c r="Z9" s="16" t="s">
        <v>16</v>
      </c>
      <c r="AA9" s="16" t="s">
        <v>16</v>
      </c>
      <c r="AB9" s="16">
        <v>9.8022917532506082E-2</v>
      </c>
    </row>
    <row r="10" spans="1:28">
      <c r="A10">
        <v>1954</v>
      </c>
      <c r="B10" s="16">
        <v>6.8627266216878369E-2</v>
      </c>
      <c r="C10" s="16">
        <v>0.11249112659392664</v>
      </c>
      <c r="D10" s="16" t="s">
        <v>16</v>
      </c>
      <c r="E10" s="16">
        <v>4.8802540382768746E-2</v>
      </c>
      <c r="F10" s="16" t="s">
        <v>16</v>
      </c>
      <c r="G10" s="16"/>
      <c r="H10" s="16"/>
      <c r="I10" s="16">
        <v>3.1943692474282623E-2</v>
      </c>
      <c r="J10" s="16"/>
      <c r="K10" s="16">
        <v>7.2868653718988027E-2</v>
      </c>
      <c r="L10" s="16">
        <v>3.9734739090873127E-2</v>
      </c>
      <c r="M10" s="16">
        <v>5.4935153583617745E-2</v>
      </c>
      <c r="N10" s="16" t="s">
        <v>16</v>
      </c>
      <c r="O10" s="16">
        <v>3.9821796042531499E-2</v>
      </c>
      <c r="P10" s="16"/>
      <c r="Q10" s="16"/>
      <c r="R10" s="16">
        <v>3.2583686753658858E-2</v>
      </c>
      <c r="S10" s="16" t="s">
        <v>16</v>
      </c>
      <c r="T10" s="16">
        <v>5.0046054651519803E-2</v>
      </c>
      <c r="U10" s="16" t="s">
        <v>16</v>
      </c>
      <c r="V10" s="16">
        <v>3.4103245804850517E-2</v>
      </c>
      <c r="W10" s="16" t="s">
        <v>16</v>
      </c>
      <c r="X10" s="16"/>
      <c r="Y10" s="16"/>
      <c r="Z10" s="16">
        <v>2.290867735804451E-2</v>
      </c>
      <c r="AA10" s="16" t="s">
        <v>16</v>
      </c>
      <c r="AB10" s="16">
        <v>8.994142824960577E-2</v>
      </c>
    </row>
    <row r="11" spans="1:28">
      <c r="A11">
        <v>1955</v>
      </c>
      <c r="B11" s="16">
        <v>6.1777777777777779E-2</v>
      </c>
      <c r="C11" s="16">
        <v>9.7344023147869066E-2</v>
      </c>
      <c r="D11" s="16" t="s">
        <v>16</v>
      </c>
      <c r="E11" s="16">
        <v>3.783411580594679E-2</v>
      </c>
      <c r="F11" s="16" t="s">
        <v>16</v>
      </c>
      <c r="G11" s="16"/>
      <c r="H11" s="16"/>
      <c r="I11" s="16">
        <v>3.18118948824343E-2</v>
      </c>
      <c r="J11" s="16"/>
      <c r="K11" s="16">
        <v>6.410707471571396E-2</v>
      </c>
      <c r="L11" s="16">
        <v>4.0836593049016892E-2</v>
      </c>
      <c r="M11" s="16">
        <v>5.1136148814699987E-2</v>
      </c>
      <c r="N11" s="16" t="s">
        <v>16</v>
      </c>
      <c r="O11" s="16">
        <v>3.6659290154546088E-2</v>
      </c>
      <c r="P11" s="16"/>
      <c r="Q11" s="16"/>
      <c r="R11" s="16">
        <v>3.2280436825149049E-2</v>
      </c>
      <c r="S11" s="16" t="s">
        <v>16</v>
      </c>
      <c r="T11" s="16">
        <v>3.9253645275558122E-2</v>
      </c>
      <c r="U11" s="16" t="s">
        <v>16</v>
      </c>
      <c r="V11" s="16">
        <v>3.4469044224969513E-2</v>
      </c>
      <c r="W11" s="16" t="s">
        <v>16</v>
      </c>
      <c r="X11" s="16"/>
      <c r="Y11" s="16"/>
      <c r="Z11" s="16">
        <v>2.3106999861953297E-2</v>
      </c>
      <c r="AA11" s="16" t="s">
        <v>16</v>
      </c>
      <c r="AB11" s="16">
        <v>8.1251295873937382E-2</v>
      </c>
    </row>
    <row r="12" spans="1:28">
      <c r="A12">
        <v>1956</v>
      </c>
      <c r="B12" s="16">
        <v>5.6858245699349587E-2</v>
      </c>
      <c r="C12" s="16">
        <v>9.4897702594582231E-2</v>
      </c>
      <c r="D12" s="16" t="s">
        <v>16</v>
      </c>
      <c r="E12" s="16">
        <v>3.5581630078223569E-2</v>
      </c>
      <c r="F12" s="16" t="s">
        <v>16</v>
      </c>
      <c r="G12" s="16"/>
      <c r="H12" s="16"/>
      <c r="I12" s="16">
        <v>3.0262860098936275E-2</v>
      </c>
      <c r="J12" s="16"/>
      <c r="K12" s="16">
        <v>7.6911717231384236E-2</v>
      </c>
      <c r="L12" s="16">
        <v>3.6236940646898683E-2</v>
      </c>
      <c r="M12" s="16">
        <v>5.9415927897192813E-2</v>
      </c>
      <c r="N12" s="16" t="s">
        <v>16</v>
      </c>
      <c r="O12" s="16">
        <v>3.5695560423849276E-2</v>
      </c>
      <c r="P12" s="16"/>
      <c r="Q12" s="16"/>
      <c r="R12" s="16">
        <v>1.8954336927275894E-2</v>
      </c>
      <c r="S12" s="16">
        <v>5.793746987122099E-2</v>
      </c>
      <c r="T12" s="16">
        <v>3.5212293350812031E-2</v>
      </c>
      <c r="U12" s="16" t="s">
        <v>16</v>
      </c>
      <c r="V12" s="16">
        <v>3.2840755309913414E-2</v>
      </c>
      <c r="W12" s="16" t="s">
        <v>16</v>
      </c>
      <c r="X12" s="16"/>
      <c r="Y12" s="16"/>
      <c r="Z12" s="16">
        <v>2.2600943345797524E-2</v>
      </c>
      <c r="AA12" s="16" t="s">
        <v>16</v>
      </c>
      <c r="AB12" s="16">
        <v>7.6577652510390296E-2</v>
      </c>
    </row>
    <row r="13" spans="1:28">
      <c r="A13">
        <v>1957</v>
      </c>
      <c r="B13" s="16">
        <v>5.3493196390750571E-2</v>
      </c>
      <c r="C13" s="16">
        <v>9.5774006398091416E-2</v>
      </c>
      <c r="D13" s="16" t="s">
        <v>16</v>
      </c>
      <c r="E13" s="16">
        <v>3.6083994829623406E-2</v>
      </c>
      <c r="F13" s="16" t="s">
        <v>16</v>
      </c>
      <c r="G13" s="16"/>
      <c r="H13" s="16"/>
      <c r="I13" s="16">
        <v>3.0787952540310318E-2</v>
      </c>
      <c r="J13" s="16"/>
      <c r="K13" s="16">
        <v>7.3342605756509457E-2</v>
      </c>
      <c r="L13" s="16">
        <v>4.1412096453490477E-2</v>
      </c>
      <c r="M13" s="16">
        <v>5.0027412280701754E-2</v>
      </c>
      <c r="N13" s="16" t="s">
        <v>16</v>
      </c>
      <c r="O13" s="16">
        <v>3.4790008785689795E-2</v>
      </c>
      <c r="P13" s="16"/>
      <c r="Q13" s="16"/>
      <c r="R13" s="16">
        <v>1.9471966095870798E-2</v>
      </c>
      <c r="S13" s="16">
        <v>5.3168383482999071E-2</v>
      </c>
      <c r="T13" s="16">
        <v>3.586570021881838E-2</v>
      </c>
      <c r="U13" s="16" t="s">
        <v>16</v>
      </c>
      <c r="V13" s="16">
        <v>3.2651744042989907E-2</v>
      </c>
      <c r="W13" s="16" t="s">
        <v>16</v>
      </c>
      <c r="X13" s="16"/>
      <c r="Y13" s="16"/>
      <c r="Z13" s="16">
        <v>2.2346427648052149E-2</v>
      </c>
      <c r="AA13" s="16" t="s">
        <v>16</v>
      </c>
      <c r="AB13" s="16">
        <v>7.1426961226330021E-2</v>
      </c>
    </row>
    <row r="14" spans="1:28">
      <c r="A14">
        <v>1958</v>
      </c>
      <c r="B14" s="16">
        <v>4.9377959595393539E-2</v>
      </c>
      <c r="C14" s="16">
        <v>9.6534303756823286E-2</v>
      </c>
      <c r="D14" s="16" t="s">
        <v>16</v>
      </c>
      <c r="E14" s="16">
        <v>3.5709565764631843E-2</v>
      </c>
      <c r="F14" s="16" t="s">
        <v>16</v>
      </c>
      <c r="G14" s="16"/>
      <c r="H14" s="16"/>
      <c r="I14" s="16">
        <v>2.8771112405358179E-2</v>
      </c>
      <c r="J14" s="16"/>
      <c r="K14" s="16">
        <v>6.7710692869186656E-2</v>
      </c>
      <c r="L14" s="16">
        <v>2.964191149723799E-2</v>
      </c>
      <c r="M14" s="16">
        <v>4.76614294796113E-2</v>
      </c>
      <c r="N14" s="16" t="s">
        <v>16</v>
      </c>
      <c r="O14" s="16">
        <v>3.42968831000851E-2</v>
      </c>
      <c r="P14" s="16"/>
      <c r="Q14" s="16"/>
      <c r="R14" s="16">
        <v>1.925518830414865E-2</v>
      </c>
      <c r="S14" s="16">
        <v>4.7181953452161959E-2</v>
      </c>
      <c r="T14" s="16">
        <v>3.5060088334988186E-2</v>
      </c>
      <c r="U14" s="16" t="s">
        <v>16</v>
      </c>
      <c r="V14" s="16">
        <v>3.23115345079696E-2</v>
      </c>
      <c r="W14" s="16" t="s">
        <v>16</v>
      </c>
      <c r="X14" s="16"/>
      <c r="Y14" s="16"/>
      <c r="Z14" s="16">
        <v>1.9334354890473974E-2</v>
      </c>
      <c r="AA14" s="16" t="s">
        <v>16</v>
      </c>
      <c r="AB14" s="16">
        <v>6.8188654920498498E-2</v>
      </c>
    </row>
    <row r="15" spans="1:28">
      <c r="A15">
        <v>1959</v>
      </c>
      <c r="B15" s="16">
        <v>4.3997676690339785E-2</v>
      </c>
      <c r="C15" s="16">
        <v>9.0467308166790036E-2</v>
      </c>
      <c r="D15" s="16" t="s">
        <v>16</v>
      </c>
      <c r="E15" s="16">
        <v>3.5183356626359602E-2</v>
      </c>
      <c r="F15" s="16" t="s">
        <v>16</v>
      </c>
      <c r="G15" s="16"/>
      <c r="H15" s="16"/>
      <c r="I15" s="16">
        <v>2.5890137590589224E-2</v>
      </c>
      <c r="J15" s="16"/>
      <c r="K15" s="16">
        <v>6.708825955457795E-2</v>
      </c>
      <c r="L15" s="16">
        <v>4.4277378990369223E-2</v>
      </c>
      <c r="M15" s="16">
        <v>4.8564658516639055E-2</v>
      </c>
      <c r="N15" s="16" t="s">
        <v>16</v>
      </c>
      <c r="O15" s="16">
        <v>3.3302075579315749E-2</v>
      </c>
      <c r="P15" s="16"/>
      <c r="Q15" s="16"/>
      <c r="R15" s="16">
        <v>1.7570511148551005E-2</v>
      </c>
      <c r="S15" s="16">
        <v>4.0238283229433049E-2</v>
      </c>
      <c r="T15" s="16">
        <v>3.5758123909813297E-2</v>
      </c>
      <c r="U15" s="16" t="s">
        <v>16</v>
      </c>
      <c r="V15" s="16">
        <v>3.438899190916872E-2</v>
      </c>
      <c r="W15" s="16" t="s">
        <v>16</v>
      </c>
      <c r="X15" s="16"/>
      <c r="Y15" s="16"/>
      <c r="Z15" s="16">
        <v>1.9054529403168603E-2</v>
      </c>
      <c r="AA15" s="16" t="s">
        <v>16</v>
      </c>
      <c r="AB15" s="16">
        <v>6.5202231520223156E-2</v>
      </c>
    </row>
    <row r="16" spans="1:28">
      <c r="A16">
        <v>1960</v>
      </c>
      <c r="B16" s="16">
        <v>4.1852565402555261E-2</v>
      </c>
      <c r="C16" s="16">
        <v>8.6195925732465928E-2</v>
      </c>
      <c r="D16" s="16" t="s">
        <v>16</v>
      </c>
      <c r="E16" s="16">
        <v>3.3973478671358678E-2</v>
      </c>
      <c r="F16" s="16" t="s">
        <v>16</v>
      </c>
      <c r="G16" s="16"/>
      <c r="H16" s="16"/>
      <c r="I16" s="16">
        <v>2.7288775560241261E-2</v>
      </c>
      <c r="J16" s="16"/>
      <c r="K16" s="16">
        <v>6.4626745809283404E-2</v>
      </c>
      <c r="L16" s="16">
        <v>4.0049526075543428E-2</v>
      </c>
      <c r="M16" s="16">
        <v>4.8573029595343521E-2</v>
      </c>
      <c r="N16" s="16" t="s">
        <v>16</v>
      </c>
      <c r="O16" s="16">
        <v>3.059555792881339E-2</v>
      </c>
      <c r="P16" s="16"/>
      <c r="Q16" s="16"/>
      <c r="R16" s="16">
        <v>1.0038784814336369E-2</v>
      </c>
      <c r="S16" s="16">
        <v>4.1338043019822857E-2</v>
      </c>
      <c r="T16" s="16">
        <v>3.2004355980398087E-2</v>
      </c>
      <c r="U16" s="16" t="s">
        <v>16</v>
      </c>
      <c r="V16" s="16">
        <v>3.3840578499768542E-2</v>
      </c>
      <c r="W16" s="16" t="s">
        <v>16</v>
      </c>
      <c r="X16" s="16"/>
      <c r="Y16" s="16"/>
      <c r="Z16" s="16">
        <v>2.250747022048475E-2</v>
      </c>
      <c r="AA16" s="16">
        <v>3.5315712187958884E-2</v>
      </c>
      <c r="AB16" s="16">
        <v>6.2645765627987002E-2</v>
      </c>
    </row>
    <row r="17" spans="1:28">
      <c r="A17">
        <v>1961</v>
      </c>
      <c r="B17" s="16">
        <v>4.1283122434605204E-2</v>
      </c>
      <c r="C17" s="16">
        <v>8.7757331008214395E-2</v>
      </c>
      <c r="D17" s="16" t="s">
        <v>16</v>
      </c>
      <c r="E17" s="16">
        <v>3.2590700737972655E-2</v>
      </c>
      <c r="F17" s="16" t="s">
        <v>16</v>
      </c>
      <c r="G17" s="16"/>
      <c r="H17" s="16"/>
      <c r="I17" s="16">
        <v>2.5868116450368291E-2</v>
      </c>
      <c r="J17" s="16"/>
      <c r="K17" s="16">
        <v>6.3044813888838203E-2</v>
      </c>
      <c r="L17" s="16">
        <v>3.9731279195960929E-2</v>
      </c>
      <c r="M17" s="16">
        <v>4.2435700002298481E-2</v>
      </c>
      <c r="N17" s="16" t="s">
        <v>16</v>
      </c>
      <c r="O17" s="16">
        <v>2.9017689687767259E-2</v>
      </c>
      <c r="P17" s="16"/>
      <c r="Q17" s="16"/>
      <c r="R17" s="16">
        <v>1.1070377732374003E-2</v>
      </c>
      <c r="S17" s="16">
        <v>4.5544969113181864E-2</v>
      </c>
      <c r="T17" s="16">
        <v>3.0042043572429608E-2</v>
      </c>
      <c r="U17" s="16" t="s">
        <v>16</v>
      </c>
      <c r="V17" s="16">
        <v>5.1475843447068882E-2</v>
      </c>
      <c r="W17" s="16" t="s">
        <v>16</v>
      </c>
      <c r="X17" s="16"/>
      <c r="Y17" s="16"/>
      <c r="Z17" s="16">
        <v>2.0312448260210701E-2</v>
      </c>
      <c r="AA17" s="16">
        <v>3.7645429362880886E-2</v>
      </c>
      <c r="AB17" s="16">
        <v>6.1066090401584727E-2</v>
      </c>
    </row>
    <row r="18" spans="1:28">
      <c r="A18">
        <v>1962</v>
      </c>
      <c r="B18" s="16">
        <v>3.9992163886712194E-2</v>
      </c>
      <c r="C18" s="16">
        <v>8.944079228207974E-2</v>
      </c>
      <c r="D18" s="16" t="s">
        <v>16</v>
      </c>
      <c r="E18" s="16">
        <v>3.2847521670087435E-2</v>
      </c>
      <c r="F18" s="16" t="s">
        <v>16</v>
      </c>
      <c r="G18" s="16"/>
      <c r="H18" s="16"/>
      <c r="I18" s="16">
        <v>3.0182731040924747E-2</v>
      </c>
      <c r="J18" s="16"/>
      <c r="K18" s="16">
        <v>6.1416953905049705E-2</v>
      </c>
      <c r="L18" s="16">
        <v>4.7763370447867992E-2</v>
      </c>
      <c r="M18" s="16">
        <v>4.0484297122829409E-2</v>
      </c>
      <c r="N18" s="16" t="s">
        <v>16</v>
      </c>
      <c r="O18" s="16">
        <v>2.9693780798867538E-2</v>
      </c>
      <c r="P18" s="16"/>
      <c r="Q18" s="16"/>
      <c r="R18" s="16">
        <v>1.2866955776693209E-2</v>
      </c>
      <c r="S18" s="16">
        <v>4.5924286686512439E-2</v>
      </c>
      <c r="T18" s="16">
        <v>3.2415179099184302E-2</v>
      </c>
      <c r="U18" s="16" t="s">
        <v>16</v>
      </c>
      <c r="V18" s="16">
        <v>5.5966942964663535E-2</v>
      </c>
      <c r="W18" s="16" t="s">
        <v>16</v>
      </c>
      <c r="X18" s="16"/>
      <c r="Y18" s="16"/>
      <c r="Z18" s="16">
        <v>2.2677458919260422E-2</v>
      </c>
      <c r="AA18" s="16">
        <v>3.7110834371108341E-2</v>
      </c>
      <c r="AB18" s="16">
        <v>6.1610435262087739E-2</v>
      </c>
    </row>
    <row r="19" spans="1:28">
      <c r="A19">
        <v>1963</v>
      </c>
      <c r="B19" s="16">
        <v>3.6206501115489668E-2</v>
      </c>
      <c r="C19" s="16">
        <v>8.4650560479138839E-2</v>
      </c>
      <c r="D19" s="16" t="s">
        <v>16</v>
      </c>
      <c r="E19" s="16">
        <v>3.2166309632907029E-2</v>
      </c>
      <c r="F19" s="16" t="s">
        <v>16</v>
      </c>
      <c r="G19" s="16"/>
      <c r="H19" s="16"/>
      <c r="I19" s="16">
        <v>3.041523893740098E-2</v>
      </c>
      <c r="J19" s="16"/>
      <c r="K19" s="16">
        <v>5.6431263021128657E-2</v>
      </c>
      <c r="L19" s="16">
        <v>5.204804749569545E-2</v>
      </c>
      <c r="M19" s="16">
        <v>3.8244846396228514E-2</v>
      </c>
      <c r="N19" s="16" t="s">
        <v>16</v>
      </c>
      <c r="O19" s="16">
        <v>3.1042141528847329E-2</v>
      </c>
      <c r="P19" s="16"/>
      <c r="Q19" s="16"/>
      <c r="R19" s="16">
        <v>1.18127427053234E-2</v>
      </c>
      <c r="S19" s="16">
        <v>4.4714735363077671E-2</v>
      </c>
      <c r="T19" s="16">
        <v>3.2084273230984867E-2</v>
      </c>
      <c r="U19" s="16" t="s">
        <v>16</v>
      </c>
      <c r="V19" s="16">
        <v>5.2380062443479716E-2</v>
      </c>
      <c r="W19" s="16" t="s">
        <v>16</v>
      </c>
      <c r="X19" s="16"/>
      <c r="Y19" s="16"/>
      <c r="Z19" s="16">
        <v>1.9696329195804423E-2</v>
      </c>
      <c r="AA19" s="16">
        <v>3.3873390557939913E-2</v>
      </c>
      <c r="AB19" s="16">
        <v>6.0035581432961345E-2</v>
      </c>
    </row>
    <row r="20" spans="1:28">
      <c r="A20">
        <v>1964</v>
      </c>
      <c r="B20" s="16">
        <v>3.4020628365906108E-2</v>
      </c>
      <c r="C20" s="16">
        <v>7.7168688314623674E-2</v>
      </c>
      <c r="D20" s="16" t="s">
        <v>16</v>
      </c>
      <c r="E20" s="16">
        <v>3.2134716593383093E-2</v>
      </c>
      <c r="F20" s="16" t="s">
        <v>16</v>
      </c>
      <c r="G20" s="16"/>
      <c r="H20" s="16"/>
      <c r="I20" s="16">
        <v>2.8429144708214477E-2</v>
      </c>
      <c r="J20" s="16"/>
      <c r="K20" s="16">
        <v>5.4052199106017669E-2</v>
      </c>
      <c r="L20" s="16">
        <v>4.6577059262020125E-2</v>
      </c>
      <c r="M20" s="16">
        <v>3.5735621103210602E-2</v>
      </c>
      <c r="N20" s="16" t="s">
        <v>16</v>
      </c>
      <c r="O20" s="16">
        <v>3.0748093554296425E-2</v>
      </c>
      <c r="P20" s="16"/>
      <c r="Q20" s="16"/>
      <c r="R20" s="16">
        <v>1.3789977444393415E-2</v>
      </c>
      <c r="S20" s="16">
        <v>4.3856305251502116E-2</v>
      </c>
      <c r="T20" s="16">
        <v>3.1191639845829858E-2</v>
      </c>
      <c r="U20" s="16" t="s">
        <v>16</v>
      </c>
      <c r="V20" s="16">
        <v>5.4441849962145031E-2</v>
      </c>
      <c r="W20" s="16" t="s">
        <v>16</v>
      </c>
      <c r="X20" s="16"/>
      <c r="Y20" s="16"/>
      <c r="Z20" s="16">
        <v>1.9305585734709779E-2</v>
      </c>
      <c r="AA20" s="16">
        <v>3.4224652087475146E-2</v>
      </c>
      <c r="AB20" s="16">
        <v>5.8353352908028594E-2</v>
      </c>
    </row>
    <row r="21" spans="1:28">
      <c r="A21">
        <v>1965</v>
      </c>
      <c r="B21" s="16">
        <v>2.9302606594165372E-2</v>
      </c>
      <c r="C21" s="16">
        <v>7.2069528941421865E-2</v>
      </c>
      <c r="D21" s="16" t="s">
        <v>16</v>
      </c>
      <c r="E21" s="16">
        <v>2.9730636020905289E-2</v>
      </c>
      <c r="F21" s="16" t="s">
        <v>16</v>
      </c>
      <c r="G21" s="16"/>
      <c r="H21" s="16"/>
      <c r="I21" s="16">
        <v>2.8321377331420372E-2</v>
      </c>
      <c r="J21" s="16"/>
      <c r="K21" s="16">
        <v>5.2326781903455612E-2</v>
      </c>
      <c r="L21" s="16">
        <v>4.3461929194020678E-2</v>
      </c>
      <c r="M21" s="16">
        <v>3.4984649205928059E-2</v>
      </c>
      <c r="N21" s="16" t="s">
        <v>16</v>
      </c>
      <c r="O21" s="16">
        <v>3.0976101039795308E-2</v>
      </c>
      <c r="P21" s="16"/>
      <c r="Q21" s="16"/>
      <c r="R21" s="16">
        <v>1.3507295084031401E-2</v>
      </c>
      <c r="S21" s="16">
        <v>4.0042642814425752E-2</v>
      </c>
      <c r="T21" s="16">
        <v>3.3979365193093074E-2</v>
      </c>
      <c r="U21" s="16" t="s">
        <v>16</v>
      </c>
      <c r="V21" s="16">
        <v>5.0497456686388581E-2</v>
      </c>
      <c r="W21" s="16" t="s">
        <v>16</v>
      </c>
      <c r="X21" s="16"/>
      <c r="Y21" s="16"/>
      <c r="Z21" s="16">
        <v>1.88486682463102E-2</v>
      </c>
      <c r="AA21" s="16">
        <v>3.5544186046511626E-2</v>
      </c>
      <c r="AB21" s="16">
        <v>5.6873178243414181E-2</v>
      </c>
    </row>
    <row r="22" spans="1:28">
      <c r="A22">
        <v>1966</v>
      </c>
      <c r="B22" s="16">
        <v>2.6832824215495696E-2</v>
      </c>
      <c r="C22" s="16">
        <v>8.0708414003237375E-2</v>
      </c>
      <c r="D22" s="16" t="s">
        <v>16</v>
      </c>
      <c r="E22" s="16">
        <v>3.1125860285989373E-2</v>
      </c>
      <c r="F22" s="16" t="s">
        <v>16</v>
      </c>
      <c r="G22" s="16"/>
      <c r="H22" s="16"/>
      <c r="I22" s="16">
        <v>2.6367496989288204E-2</v>
      </c>
      <c r="J22" s="16"/>
      <c r="K22" s="16">
        <v>5.1074170528801206E-2</v>
      </c>
      <c r="L22" s="16">
        <v>4.1530817261997859E-2</v>
      </c>
      <c r="M22" s="16">
        <v>3.5846873876590662E-2</v>
      </c>
      <c r="N22" s="16" t="s">
        <v>16</v>
      </c>
      <c r="O22" s="16">
        <v>3.369470102090423E-2</v>
      </c>
      <c r="P22" s="16"/>
      <c r="Q22" s="16"/>
      <c r="R22" s="16">
        <v>1.3413918630951472E-2</v>
      </c>
      <c r="S22" s="16">
        <v>3.7803457851831951E-2</v>
      </c>
      <c r="T22" s="16">
        <v>3.5679598306730925E-2</v>
      </c>
      <c r="U22" s="16" t="s">
        <v>16</v>
      </c>
      <c r="V22" s="16">
        <v>5.1017611993002851E-2</v>
      </c>
      <c r="W22" s="16" t="s">
        <v>16</v>
      </c>
      <c r="X22" s="16"/>
      <c r="Y22" s="16"/>
      <c r="Z22" s="16">
        <v>2.0796193601582434E-2</v>
      </c>
      <c r="AA22" s="16">
        <v>3.1439811172305272E-2</v>
      </c>
      <c r="AB22" s="16">
        <v>5.5124303693005985E-2</v>
      </c>
    </row>
    <row r="23" spans="1:28">
      <c r="A23">
        <v>1967</v>
      </c>
      <c r="B23" s="16">
        <v>2.7479267697781858E-2</v>
      </c>
      <c r="C23" s="16">
        <v>9.0633671691993517E-2</v>
      </c>
      <c r="D23" s="16" t="s">
        <v>16</v>
      </c>
      <c r="E23" s="16">
        <v>3.1345816242480722E-2</v>
      </c>
      <c r="F23" s="16" t="s">
        <v>16</v>
      </c>
      <c r="G23" s="16"/>
      <c r="H23" s="16"/>
      <c r="I23" s="16">
        <v>2.5882109236541072E-2</v>
      </c>
      <c r="J23" s="16"/>
      <c r="K23" s="16">
        <v>5.1135394635633047E-2</v>
      </c>
      <c r="L23" s="16">
        <v>4.3319613740699696E-2</v>
      </c>
      <c r="M23" s="16">
        <v>4.3457076675880536E-2</v>
      </c>
      <c r="N23" s="16" t="s">
        <v>16</v>
      </c>
      <c r="O23" s="16">
        <v>3.120346043219838E-2</v>
      </c>
      <c r="P23" s="16"/>
      <c r="Q23" s="16"/>
      <c r="R23" s="16">
        <v>1.1025370241660983E-2</v>
      </c>
      <c r="S23" s="16">
        <v>3.9503539538907721E-2</v>
      </c>
      <c r="T23" s="16">
        <v>3.5125628140703517E-2</v>
      </c>
      <c r="U23" s="16" t="s">
        <v>16</v>
      </c>
      <c r="V23" s="16">
        <v>5.9106690400461896E-2</v>
      </c>
      <c r="W23" s="16" t="s">
        <v>16</v>
      </c>
      <c r="X23" s="16"/>
      <c r="Y23" s="16"/>
      <c r="Z23" s="16">
        <v>1.8519569435799799E-2</v>
      </c>
      <c r="AA23" s="16">
        <v>3.2595744680851066E-2</v>
      </c>
      <c r="AB23" s="16">
        <v>5.4815673828125001E-2</v>
      </c>
    </row>
    <row r="24" spans="1:28">
      <c r="A24">
        <v>1968</v>
      </c>
      <c r="B24" s="16">
        <v>2.5436418804429206E-2</v>
      </c>
      <c r="C24" s="16">
        <v>8.8731109523547833E-2</v>
      </c>
      <c r="D24" s="16" t="s">
        <v>16</v>
      </c>
      <c r="E24" s="16">
        <v>3.1150900112757104E-2</v>
      </c>
      <c r="F24" s="16" t="s">
        <v>16</v>
      </c>
      <c r="G24" s="16"/>
      <c r="H24" s="16"/>
      <c r="I24" s="16">
        <v>2.6759341499184103E-2</v>
      </c>
      <c r="J24" s="16"/>
      <c r="K24" s="16">
        <v>4.9249625586705363E-2</v>
      </c>
      <c r="L24" s="16">
        <v>3.6188105928708879E-2</v>
      </c>
      <c r="M24" s="16">
        <v>4.6901802664125802E-2</v>
      </c>
      <c r="N24" s="16" t="s">
        <v>16</v>
      </c>
      <c r="O24" s="16">
        <v>2.9864279502619204E-2</v>
      </c>
      <c r="P24" s="16"/>
      <c r="Q24" s="16"/>
      <c r="R24" s="16">
        <v>9.1319252896209322E-3</v>
      </c>
      <c r="S24" s="16">
        <v>3.6515785469760365E-2</v>
      </c>
      <c r="T24" s="16">
        <v>3.607843137254902E-2</v>
      </c>
      <c r="U24" s="16" t="s">
        <v>16</v>
      </c>
      <c r="V24" s="16">
        <v>5.9623440032704762E-2</v>
      </c>
      <c r="W24" s="16" t="s">
        <v>16</v>
      </c>
      <c r="X24" s="16"/>
      <c r="Y24" s="16"/>
      <c r="Z24" s="16">
        <v>2.2976725193956719E-2</v>
      </c>
      <c r="AA24" s="16">
        <v>3.2755555555555559E-2</v>
      </c>
      <c r="AB24" s="16">
        <v>5.1625835189309577E-2</v>
      </c>
    </row>
    <row r="25" spans="1:28">
      <c r="A25">
        <v>1969</v>
      </c>
      <c r="B25" s="16">
        <v>2.273784670444378E-2</v>
      </c>
      <c r="C25" s="16">
        <v>8.2729442836101383E-2</v>
      </c>
      <c r="D25" s="16" t="s">
        <v>16</v>
      </c>
      <c r="E25" s="16">
        <v>2.9318149964961456E-2</v>
      </c>
      <c r="F25" s="16" t="s">
        <v>16</v>
      </c>
      <c r="G25" s="16"/>
      <c r="H25" s="16"/>
      <c r="I25" s="16">
        <v>2.3916076314025328E-2</v>
      </c>
      <c r="J25" s="16"/>
      <c r="K25" s="16">
        <v>4.3807865494612484E-2</v>
      </c>
      <c r="L25" s="16">
        <v>3.6105620066241635E-2</v>
      </c>
      <c r="M25" s="16">
        <v>4.7887860600589693E-2</v>
      </c>
      <c r="N25" s="16" t="s">
        <v>16</v>
      </c>
      <c r="O25" s="16">
        <v>2.7310043144774688E-2</v>
      </c>
      <c r="P25" s="16"/>
      <c r="Q25" s="16"/>
      <c r="R25" s="16">
        <v>8.1640562468931928E-3</v>
      </c>
      <c r="S25" s="16">
        <v>3.2225715002024959E-2</v>
      </c>
      <c r="T25" s="16">
        <v>3.6042524993517532E-2</v>
      </c>
      <c r="U25" s="16" t="s">
        <v>16</v>
      </c>
      <c r="V25" s="16">
        <v>5.4806243921680445E-2</v>
      </c>
      <c r="W25" s="16" t="s">
        <v>16</v>
      </c>
      <c r="X25" s="16"/>
      <c r="Y25" s="16"/>
      <c r="Z25" s="16">
        <v>2.4341675343793761E-2</v>
      </c>
      <c r="AA25" s="16">
        <v>3.0793378995433791E-2</v>
      </c>
      <c r="AB25" s="16">
        <v>4.7607517464504298E-2</v>
      </c>
    </row>
    <row r="26" spans="1:28">
      <c r="A26">
        <v>1970</v>
      </c>
      <c r="B26" s="16">
        <v>2.1889796959380786E-2</v>
      </c>
      <c r="C26" s="16">
        <v>7.6897000048153336E-2</v>
      </c>
      <c r="D26" s="16" t="s">
        <v>16</v>
      </c>
      <c r="E26" s="16">
        <v>2.9186400967400616E-2</v>
      </c>
      <c r="F26" s="16" t="s">
        <v>16</v>
      </c>
      <c r="G26" s="16"/>
      <c r="H26" s="16"/>
      <c r="I26" s="16">
        <v>2.4291199659415601E-2</v>
      </c>
      <c r="J26" s="16"/>
      <c r="K26" s="16">
        <v>4.117452549434561E-2</v>
      </c>
      <c r="L26" s="16">
        <v>3.2004991680532446E-2</v>
      </c>
      <c r="M26" s="16">
        <v>4.1973021944835917E-2</v>
      </c>
      <c r="N26" s="22">
        <v>4.0300751879699247E-2</v>
      </c>
      <c r="O26" s="16">
        <v>2.3204171976079598E-2</v>
      </c>
      <c r="P26" s="16"/>
      <c r="Q26" s="16"/>
      <c r="R26" s="16">
        <v>7.5487738739134893E-3</v>
      </c>
      <c r="S26" s="16">
        <v>3.0514655291041696E-2</v>
      </c>
      <c r="T26" s="16">
        <v>3.4728394907169773E-2</v>
      </c>
      <c r="U26" s="16" t="s">
        <v>16</v>
      </c>
      <c r="V26" s="16">
        <v>5.4791202538596588E-2</v>
      </c>
      <c r="W26" s="16" t="s">
        <v>16</v>
      </c>
      <c r="X26" s="16"/>
      <c r="Y26" s="16"/>
      <c r="Z26" s="16">
        <v>2.2866162255174856E-2</v>
      </c>
      <c r="AA26" s="16">
        <v>3.2564885496183207E-2</v>
      </c>
      <c r="AB26" s="16">
        <v>4.648215827073883E-2</v>
      </c>
    </row>
    <row r="27" spans="1:28">
      <c r="A27">
        <v>1971</v>
      </c>
      <c r="B27" s="16">
        <v>2.131485639394894E-2</v>
      </c>
      <c r="C27" s="16">
        <v>6.6434751741580506E-2</v>
      </c>
      <c r="D27" s="16" t="s">
        <v>16</v>
      </c>
      <c r="E27" s="16">
        <v>2.8989259188945075E-2</v>
      </c>
      <c r="F27" s="16" t="s">
        <v>16</v>
      </c>
      <c r="G27" s="16"/>
      <c r="H27" s="16"/>
      <c r="I27" s="16">
        <v>2.3622221893622373E-2</v>
      </c>
      <c r="J27" s="16"/>
      <c r="K27" s="16">
        <v>3.9478467302199644E-2</v>
      </c>
      <c r="L27" s="16">
        <v>3.2510493703777732E-2</v>
      </c>
      <c r="M27" s="16">
        <v>4.1191991730591369E-2</v>
      </c>
      <c r="N27" s="22">
        <v>3.7416851441241683E-2</v>
      </c>
      <c r="O27" s="16">
        <v>2.524206253909023E-2</v>
      </c>
      <c r="P27" s="16"/>
      <c r="Q27" s="16"/>
      <c r="R27" s="16">
        <v>7.8880700138185163E-3</v>
      </c>
      <c r="S27" s="16">
        <v>3.037874402023218E-2</v>
      </c>
      <c r="T27" s="16">
        <v>3.3915044049155491E-2</v>
      </c>
      <c r="U27" s="16" t="s">
        <v>16</v>
      </c>
      <c r="V27" s="16">
        <v>5.7358507387030799E-2</v>
      </c>
      <c r="W27" s="16" t="s">
        <v>16</v>
      </c>
      <c r="X27" s="16"/>
      <c r="Y27" s="16"/>
      <c r="Z27" s="16">
        <v>2.1079717457114025E-2</v>
      </c>
      <c r="AA27" s="16">
        <v>3.4997938144329895E-2</v>
      </c>
      <c r="AB27" s="16">
        <v>4.5399277029247453E-2</v>
      </c>
    </row>
    <row r="28" spans="1:28">
      <c r="A28">
        <v>1972</v>
      </c>
      <c r="B28" s="16">
        <v>2.0118184382193188E-2</v>
      </c>
      <c r="C28" s="16">
        <v>6.271831327247758E-2</v>
      </c>
      <c r="D28" s="16" t="s">
        <v>16</v>
      </c>
      <c r="E28" s="16">
        <v>2.8807600412529159E-2</v>
      </c>
      <c r="F28" s="16" t="s">
        <v>16</v>
      </c>
      <c r="G28" s="16"/>
      <c r="H28" s="16"/>
      <c r="I28" s="16">
        <v>2.179973345866356E-2</v>
      </c>
      <c r="J28" s="16"/>
      <c r="K28" s="16">
        <v>3.8457145892539374E-2</v>
      </c>
      <c r="L28" s="16">
        <v>3.3650342599170428E-2</v>
      </c>
      <c r="M28" s="16">
        <v>3.9565251449161835E-2</v>
      </c>
      <c r="N28" s="22">
        <v>3.2736572890025573E-2</v>
      </c>
      <c r="O28" s="16">
        <v>2.6958015967254577E-2</v>
      </c>
      <c r="P28" s="16"/>
      <c r="Q28" s="16"/>
      <c r="R28" s="16">
        <v>8.169204651340899E-3</v>
      </c>
      <c r="S28" s="16">
        <v>3.015054874814704E-2</v>
      </c>
      <c r="T28" s="16">
        <v>3.2914659675223057E-2</v>
      </c>
      <c r="U28" s="16" t="s">
        <v>16</v>
      </c>
      <c r="V28" s="16">
        <v>5.3773782913014469E-2</v>
      </c>
      <c r="W28" s="16" t="s">
        <v>16</v>
      </c>
      <c r="X28" s="16"/>
      <c r="Y28" s="16"/>
      <c r="Z28" s="16">
        <v>2.3177820980076518E-2</v>
      </c>
      <c r="AA28" s="16">
        <v>3.4455205811138014E-2</v>
      </c>
      <c r="AB28" s="16">
        <v>4.6246363182178861E-2</v>
      </c>
    </row>
    <row r="29" spans="1:28">
      <c r="A29">
        <v>1973</v>
      </c>
      <c r="B29" s="16">
        <v>1.8326018176742457E-2</v>
      </c>
      <c r="C29" s="16">
        <v>5.6687501808606072E-2</v>
      </c>
      <c r="D29" s="16" t="s">
        <v>16</v>
      </c>
      <c r="E29" s="16">
        <v>2.8353111327890708E-2</v>
      </c>
      <c r="F29" s="16" t="s">
        <v>16</v>
      </c>
      <c r="G29" s="16"/>
      <c r="H29" s="16"/>
      <c r="I29" s="16">
        <v>1.9758075832842188E-2</v>
      </c>
      <c r="J29" s="16"/>
      <c r="K29" s="16">
        <v>3.7426336965924858E-2</v>
      </c>
      <c r="L29" s="16">
        <v>3.3566519896300565E-2</v>
      </c>
      <c r="M29" s="16">
        <v>3.5177090640908029E-2</v>
      </c>
      <c r="N29" s="22">
        <v>3.006993006993007E-2</v>
      </c>
      <c r="O29" s="16">
        <v>2.4755551457470566E-2</v>
      </c>
      <c r="P29" s="16"/>
      <c r="Q29" s="16"/>
      <c r="R29" s="16">
        <v>7.8248494110356639E-3</v>
      </c>
      <c r="S29" s="16">
        <v>2.889493506956408E-2</v>
      </c>
      <c r="T29" s="16">
        <v>3.1336051210528196E-2</v>
      </c>
      <c r="U29" s="16" t="s">
        <v>16</v>
      </c>
      <c r="V29" s="16">
        <v>4.6074169866452269E-2</v>
      </c>
      <c r="W29" s="16" t="s">
        <v>16</v>
      </c>
      <c r="X29" s="16"/>
      <c r="Y29" s="16"/>
      <c r="Z29" s="16">
        <v>2.1107417254755897E-2</v>
      </c>
      <c r="AA29" s="16">
        <v>3.3494505494505493E-2</v>
      </c>
      <c r="AB29" s="16">
        <v>4.3877395221009238E-2</v>
      </c>
    </row>
    <row r="30" spans="1:28">
      <c r="A30">
        <v>1974</v>
      </c>
      <c r="B30" s="16">
        <v>1.7838130850829016E-2</v>
      </c>
      <c r="C30" s="16">
        <v>5.7291673613658341E-2</v>
      </c>
      <c r="D30" s="16" t="s">
        <v>16</v>
      </c>
      <c r="E30" s="16">
        <v>2.7614161880379146E-2</v>
      </c>
      <c r="F30" s="16" t="s">
        <v>16</v>
      </c>
      <c r="G30" s="16"/>
      <c r="H30" s="16"/>
      <c r="I30" s="16">
        <v>2.2348439315622873E-2</v>
      </c>
      <c r="J30" s="16"/>
      <c r="K30" s="16">
        <v>3.6744428390916274E-2</v>
      </c>
      <c r="L30" s="16">
        <v>3.4645070529637653E-2</v>
      </c>
      <c r="M30" s="16">
        <v>4.8244688346459161E-2</v>
      </c>
      <c r="N30" s="22">
        <v>3.2078413900646023E-2</v>
      </c>
      <c r="O30" s="16">
        <v>2.3344157542159738E-2</v>
      </c>
      <c r="P30" s="16"/>
      <c r="Q30" s="16"/>
      <c r="R30" s="16">
        <v>7.5820563743123374E-3</v>
      </c>
      <c r="S30" s="16">
        <v>2.9195245824388712E-2</v>
      </c>
      <c r="T30" s="16">
        <v>3.0355353426347032E-2</v>
      </c>
      <c r="U30" s="16" t="s">
        <v>16</v>
      </c>
      <c r="V30" s="16">
        <v>5.749772739888627E-2</v>
      </c>
      <c r="W30" s="16" t="s">
        <v>16</v>
      </c>
      <c r="X30" s="16"/>
      <c r="Y30" s="16"/>
      <c r="Z30" s="16">
        <v>2.2075639374067878E-2</v>
      </c>
      <c r="AA30" s="16">
        <v>3.193021379588544E-2</v>
      </c>
      <c r="AB30" s="16">
        <v>4.533753671342549E-2</v>
      </c>
    </row>
    <row r="31" spans="1:28">
      <c r="A31">
        <v>1975</v>
      </c>
      <c r="B31" s="16">
        <v>1.8635418526560726E-2</v>
      </c>
      <c r="C31" s="16">
        <v>5.3979128884329569E-2</v>
      </c>
      <c r="D31" s="16" t="s">
        <v>16</v>
      </c>
      <c r="E31" s="16">
        <v>3.0650345394077114E-2</v>
      </c>
      <c r="F31" s="16" t="s">
        <v>16</v>
      </c>
      <c r="G31" s="16"/>
      <c r="H31" s="16"/>
      <c r="I31" s="16">
        <v>2.3972495422618756E-2</v>
      </c>
      <c r="J31" s="16"/>
      <c r="K31" s="16">
        <v>3.806238269729198E-2</v>
      </c>
      <c r="L31" s="16">
        <v>3.4879584762526998E-2</v>
      </c>
      <c r="M31" s="16">
        <v>5.8473216222077642E-2</v>
      </c>
      <c r="N31" s="22">
        <v>3.3354050134659211E-2</v>
      </c>
      <c r="O31" s="16">
        <v>2.2268682841445033E-2</v>
      </c>
      <c r="P31" s="16"/>
      <c r="Q31" s="16"/>
      <c r="R31" s="16">
        <v>9.6266532730621135E-3</v>
      </c>
      <c r="S31" s="16">
        <v>3.0639638015917434E-2</v>
      </c>
      <c r="T31" s="16">
        <v>3.2084302833855632E-2</v>
      </c>
      <c r="U31" s="16" t="s">
        <v>16</v>
      </c>
      <c r="V31" s="16">
        <v>4.0983466070431192E-2</v>
      </c>
      <c r="W31" s="16" t="s">
        <v>16</v>
      </c>
      <c r="X31" s="16"/>
      <c r="Y31" s="16"/>
      <c r="Z31" s="16">
        <v>2.0042622333786137E-2</v>
      </c>
      <c r="AA31" s="16">
        <v>5.1194539249146756E-2</v>
      </c>
      <c r="AB31" s="16">
        <v>4.7753811519666158E-2</v>
      </c>
    </row>
    <row r="32" spans="1:28">
      <c r="A32">
        <v>1976</v>
      </c>
      <c r="B32" s="16">
        <v>1.7659279778393353E-2</v>
      </c>
      <c r="C32" s="16">
        <v>4.9881616591215511E-2</v>
      </c>
      <c r="D32" s="16" t="s">
        <v>16</v>
      </c>
      <c r="E32" s="16">
        <v>3.0933695342401948E-2</v>
      </c>
      <c r="F32" s="16" t="s">
        <v>16</v>
      </c>
      <c r="G32" s="16"/>
      <c r="H32" s="16"/>
      <c r="I32" s="16">
        <v>2.2042031847920009E-2</v>
      </c>
      <c r="J32" s="16"/>
      <c r="K32" s="16">
        <v>3.7574203004763648E-2</v>
      </c>
      <c r="L32" s="16">
        <v>3.3311014395714766E-2</v>
      </c>
      <c r="M32" s="16">
        <v>5.8292273841529539E-2</v>
      </c>
      <c r="N32" s="22">
        <v>3.0062393647192286E-2</v>
      </c>
      <c r="O32" s="16">
        <v>2.0610413403074637E-2</v>
      </c>
      <c r="P32" s="16"/>
      <c r="Q32" s="16"/>
      <c r="R32" s="16">
        <v>9.8621721029869443E-3</v>
      </c>
      <c r="S32" s="16">
        <v>2.9012232364868249E-2</v>
      </c>
      <c r="T32" s="16">
        <v>3.1240297816752485E-2</v>
      </c>
      <c r="U32" s="16" t="s">
        <v>16</v>
      </c>
      <c r="V32" s="16">
        <v>3.1227740874966388E-2</v>
      </c>
      <c r="W32" s="16" t="s">
        <v>16</v>
      </c>
      <c r="X32" s="16"/>
      <c r="Y32" s="16"/>
      <c r="Z32" s="16">
        <v>2.3210469321353584E-2</v>
      </c>
      <c r="AA32" s="16">
        <v>4.9430272108843536E-2</v>
      </c>
      <c r="AB32" s="16">
        <v>4.628621089223639E-2</v>
      </c>
    </row>
    <row r="33" spans="1:28">
      <c r="A33">
        <v>1977</v>
      </c>
      <c r="B33" s="16">
        <v>1.8057636000778376E-2</v>
      </c>
      <c r="C33" s="16">
        <v>4.9713810021082501E-2</v>
      </c>
      <c r="D33" s="16" t="s">
        <v>16</v>
      </c>
      <c r="E33" s="16">
        <v>3.1432486470937493E-2</v>
      </c>
      <c r="F33" s="16" t="s">
        <v>16</v>
      </c>
      <c r="G33" s="16"/>
      <c r="H33" s="16"/>
      <c r="I33" s="16">
        <v>2.2163031285921161E-2</v>
      </c>
      <c r="J33" s="16"/>
      <c r="K33" s="16">
        <v>3.8472194194283216E-2</v>
      </c>
      <c r="L33" s="16">
        <v>3.2277625915103532E-2</v>
      </c>
      <c r="M33" s="16">
        <v>5.9185356544211122E-2</v>
      </c>
      <c r="N33" s="22">
        <v>2.9553264604810996E-2</v>
      </c>
      <c r="O33" s="16">
        <v>2.1316894162212368E-2</v>
      </c>
      <c r="P33" s="16"/>
      <c r="Q33" s="16"/>
      <c r="R33" s="16">
        <v>1.0033826305852738E-2</v>
      </c>
      <c r="S33" s="16">
        <v>3.150676563120438E-2</v>
      </c>
      <c r="T33" s="16">
        <v>3.0981768059645386E-2</v>
      </c>
      <c r="U33" s="16" t="s">
        <v>16</v>
      </c>
      <c r="V33" s="16">
        <v>2.7412398049722616E-2</v>
      </c>
      <c r="W33" s="16" t="s">
        <v>16</v>
      </c>
      <c r="X33" s="16"/>
      <c r="Y33" s="16"/>
      <c r="Z33" s="16">
        <v>2.3142326628948863E-2</v>
      </c>
      <c r="AA33" s="16">
        <v>4.7136230237621889E-2</v>
      </c>
      <c r="AB33" s="16">
        <v>4.4030474220241887E-2</v>
      </c>
    </row>
    <row r="34" spans="1:28">
      <c r="A34">
        <v>1978</v>
      </c>
      <c r="B34" s="16">
        <v>1.8488874006133693E-2</v>
      </c>
      <c r="C34" s="16">
        <v>4.7628119891008174E-2</v>
      </c>
      <c r="D34" s="16" t="s">
        <v>16</v>
      </c>
      <c r="E34" s="16">
        <v>3.2615220612196703E-2</v>
      </c>
      <c r="F34" s="16" t="s">
        <v>16</v>
      </c>
      <c r="G34" s="16"/>
      <c r="H34" s="16"/>
      <c r="I34" s="16">
        <v>2.2718211945281938E-2</v>
      </c>
      <c r="J34" s="16"/>
      <c r="K34" s="16">
        <v>3.7518817196533882E-2</v>
      </c>
      <c r="L34" s="16">
        <v>3.2396088019559899E-2</v>
      </c>
      <c r="M34" s="16">
        <v>5.5754445124941751E-2</v>
      </c>
      <c r="N34" s="22">
        <v>3.239637922820391E-2</v>
      </c>
      <c r="O34" s="16">
        <v>2.1192278518243315E-2</v>
      </c>
      <c r="P34" s="16"/>
      <c r="Q34" s="16"/>
      <c r="R34" s="16">
        <v>1.0284929576452148E-2</v>
      </c>
      <c r="S34" s="16">
        <v>2.9365354542431169E-2</v>
      </c>
      <c r="T34" s="16">
        <v>2.841318929136992E-2</v>
      </c>
      <c r="U34" s="16" t="s">
        <v>16</v>
      </c>
      <c r="V34" s="16">
        <v>2.7725902910569537E-2</v>
      </c>
      <c r="W34" s="16" t="s">
        <v>16</v>
      </c>
      <c r="X34" s="16"/>
      <c r="Y34" s="16"/>
      <c r="Z34" s="16">
        <v>2.3579573006207336E-2</v>
      </c>
      <c r="AA34" s="16">
        <v>4.187306403691763E-2</v>
      </c>
      <c r="AB34" s="16">
        <v>4.2329144853650601E-2</v>
      </c>
    </row>
    <row r="35" spans="1:28">
      <c r="A35">
        <v>1979</v>
      </c>
      <c r="B35" s="16">
        <v>1.7112459179403169E-2</v>
      </c>
      <c r="C35" s="16">
        <v>4.7724221372258215E-2</v>
      </c>
      <c r="D35" s="16" t="s">
        <v>16</v>
      </c>
      <c r="E35" s="16">
        <v>3.2613450175337143E-2</v>
      </c>
      <c r="F35" s="16" t="s">
        <v>16</v>
      </c>
      <c r="G35" s="16"/>
      <c r="H35" s="16"/>
      <c r="I35" s="16">
        <v>2.251527372359808E-2</v>
      </c>
      <c r="J35" s="16"/>
      <c r="K35" s="16">
        <v>3.7374862087724919E-2</v>
      </c>
      <c r="L35" s="16">
        <v>3.1490296594653973E-2</v>
      </c>
      <c r="M35" s="16">
        <v>5.1812483286929986E-2</v>
      </c>
      <c r="N35" s="22">
        <v>3.2390444086179103E-2</v>
      </c>
      <c r="O35" s="16">
        <v>2.1126938744528503E-2</v>
      </c>
      <c r="P35" s="16"/>
      <c r="Q35" s="16"/>
      <c r="R35" s="16">
        <v>1.0168763829716966E-2</v>
      </c>
      <c r="S35" s="16">
        <v>3.0609861100913759E-2</v>
      </c>
      <c r="T35" s="16">
        <v>2.7665459136891789E-2</v>
      </c>
      <c r="U35" s="16" t="s">
        <v>16</v>
      </c>
      <c r="V35" s="16">
        <v>2.6861716307207888E-2</v>
      </c>
      <c r="W35" s="16" t="s">
        <v>16</v>
      </c>
      <c r="X35" s="16"/>
      <c r="Y35" s="16"/>
      <c r="Z35" s="16">
        <v>2.4970649013133017E-2</v>
      </c>
      <c r="AA35" s="16">
        <v>3.3572585580072714E-2</v>
      </c>
      <c r="AB35" s="16">
        <v>4.1852595118986168E-2</v>
      </c>
    </row>
    <row r="36" spans="1:28">
      <c r="A36">
        <v>1980</v>
      </c>
      <c r="B36" s="16">
        <v>1.7644486147778238E-2</v>
      </c>
      <c r="C36" s="16">
        <v>4.9563689184584758E-2</v>
      </c>
      <c r="D36" s="16">
        <v>6.0520216327581769E-2</v>
      </c>
      <c r="E36" s="16">
        <v>3.2501953855040948E-2</v>
      </c>
      <c r="F36" s="16" t="s">
        <v>16</v>
      </c>
      <c r="G36" s="16"/>
      <c r="H36" s="16"/>
      <c r="I36" s="16">
        <v>2.3630925227055944E-2</v>
      </c>
      <c r="J36" s="16"/>
      <c r="K36" s="16">
        <v>3.8354522494756217E-2</v>
      </c>
      <c r="L36" s="16">
        <v>3.1460203926343022E-2</v>
      </c>
      <c r="M36" s="16">
        <v>4.6608059951787024E-2</v>
      </c>
      <c r="N36" s="22">
        <v>3.3425797503467407E-2</v>
      </c>
      <c r="O36" s="16">
        <v>1.9883238298643992E-2</v>
      </c>
      <c r="P36" s="16"/>
      <c r="Q36" s="16"/>
      <c r="R36" s="16">
        <v>1.1531855232731047E-2</v>
      </c>
      <c r="S36" s="16">
        <v>2.9577964298380423E-2</v>
      </c>
      <c r="T36" s="16">
        <v>2.6190188688838188E-2</v>
      </c>
      <c r="U36" s="16">
        <v>2.6523297491039426E-2</v>
      </c>
      <c r="V36" s="16">
        <v>2.6836611230756466E-2</v>
      </c>
      <c r="W36" s="22">
        <v>2.2045426546583931E-2</v>
      </c>
      <c r="X36" s="16"/>
      <c r="Y36" s="16"/>
      <c r="Z36" s="16">
        <v>2.4898957848860079E-2</v>
      </c>
      <c r="AA36" s="16">
        <v>3.9003132966796694E-2</v>
      </c>
      <c r="AB36" s="16">
        <v>4.4894630538427051E-2</v>
      </c>
    </row>
    <row r="37" spans="1:28">
      <c r="A37">
        <v>1981</v>
      </c>
      <c r="B37" s="16">
        <v>1.7099156381511965E-2</v>
      </c>
      <c r="C37" s="16">
        <v>5.4331995458688456E-2</v>
      </c>
      <c r="D37" s="16">
        <v>5.8483170534436635E-2</v>
      </c>
      <c r="E37" s="16">
        <v>3.3660494360658572E-2</v>
      </c>
      <c r="F37" s="16" t="s">
        <v>16</v>
      </c>
      <c r="G37" s="16"/>
      <c r="H37" s="16"/>
      <c r="I37" s="16">
        <v>2.4386663920474051E-2</v>
      </c>
      <c r="J37" s="16"/>
      <c r="K37" s="16">
        <v>3.954954017976791E-2</v>
      </c>
      <c r="L37" s="16">
        <v>3.231572191477252E-2</v>
      </c>
      <c r="M37" s="16">
        <v>5.7357013089349033E-2</v>
      </c>
      <c r="N37" s="22">
        <v>3.3337607385562254E-2</v>
      </c>
      <c r="O37" s="16">
        <v>2.0531144374698215E-2</v>
      </c>
      <c r="P37" s="16"/>
      <c r="Q37" s="16"/>
      <c r="R37" s="16">
        <v>1.2102732296444343E-2</v>
      </c>
      <c r="S37" s="16">
        <v>3.0415536791887448E-2</v>
      </c>
      <c r="T37" s="16">
        <v>2.6239721528599578E-2</v>
      </c>
      <c r="U37" s="22">
        <v>2.9131856156919725E-2</v>
      </c>
      <c r="V37" s="16">
        <v>2.6518142132572274E-2</v>
      </c>
      <c r="W37" s="22">
        <v>2.2012235789041656E-2</v>
      </c>
      <c r="X37" s="16"/>
      <c r="Y37" s="16"/>
      <c r="Z37" s="16">
        <v>2.5821087448348077E-2</v>
      </c>
      <c r="AA37" s="16">
        <v>3.8245318699790858E-2</v>
      </c>
      <c r="AB37" s="16">
        <v>4.4571417953434792E-2</v>
      </c>
    </row>
    <row r="38" spans="1:28">
      <c r="A38">
        <v>1982</v>
      </c>
      <c r="B38" s="16">
        <v>1.9543435853829973E-2</v>
      </c>
      <c r="C38" s="16">
        <v>6.566682446098894E-2</v>
      </c>
      <c r="D38" s="16">
        <v>5.6515957446808512E-2</v>
      </c>
      <c r="E38" s="16">
        <v>3.2699445914241503E-2</v>
      </c>
      <c r="F38" s="16" t="s">
        <v>16</v>
      </c>
      <c r="G38" s="16"/>
      <c r="H38" s="16"/>
      <c r="I38" s="16">
        <v>2.4198950252068079E-2</v>
      </c>
      <c r="J38" s="16"/>
      <c r="K38" s="16">
        <v>3.9243808400853543E-2</v>
      </c>
      <c r="L38" s="16">
        <v>3.2235151881517307E-2</v>
      </c>
      <c r="M38" s="16">
        <v>5.6265934582285522E-2</v>
      </c>
      <c r="N38" s="22">
        <v>3.2433069937492627E-2</v>
      </c>
      <c r="O38" s="16">
        <v>2.2608488197780208E-2</v>
      </c>
      <c r="P38" s="16"/>
      <c r="Q38" s="16"/>
      <c r="R38" s="16">
        <v>1.1922666531172197E-2</v>
      </c>
      <c r="S38" s="16">
        <v>3.3372492885697831E-2</v>
      </c>
      <c r="T38" s="16">
        <v>2.7445921064168242E-2</v>
      </c>
      <c r="U38" s="22">
        <v>3.2455824017309773E-2</v>
      </c>
      <c r="V38" s="16">
        <v>2.6947952998543905E-2</v>
      </c>
      <c r="W38" s="22">
        <v>2.0402158999359338E-2</v>
      </c>
      <c r="X38" s="16"/>
      <c r="Y38" s="16"/>
      <c r="Z38" s="16">
        <v>2.660306745793025E-2</v>
      </c>
      <c r="AA38" s="16">
        <v>4.298151312126855E-2</v>
      </c>
      <c r="AB38" s="16">
        <v>4.8126954622236394E-2</v>
      </c>
    </row>
    <row r="39" spans="1:28">
      <c r="A39">
        <v>1983</v>
      </c>
      <c r="B39" s="16">
        <v>2.0811962487785194E-2</v>
      </c>
      <c r="C39" s="16">
        <v>6.0438522039268944E-2</v>
      </c>
      <c r="D39" s="16">
        <v>5.4412819899545564E-2</v>
      </c>
      <c r="E39" s="16">
        <v>3.1914131704926685E-2</v>
      </c>
      <c r="F39" s="16" t="s">
        <v>16</v>
      </c>
      <c r="G39" s="16"/>
      <c r="H39" s="16"/>
      <c r="I39" s="16">
        <v>2.3647428760569317E-2</v>
      </c>
      <c r="J39" s="16"/>
      <c r="K39" s="16">
        <v>3.9179272991163895E-2</v>
      </c>
      <c r="L39" s="16">
        <v>3.2157369165173054E-2</v>
      </c>
      <c r="M39" s="16">
        <v>5.1724766627771299E-2</v>
      </c>
      <c r="N39" s="22">
        <v>3.33593662836104E-2</v>
      </c>
      <c r="O39" s="16">
        <v>2.2733950619170912E-2</v>
      </c>
      <c r="P39" s="16"/>
      <c r="Q39" s="16"/>
      <c r="R39" s="16">
        <v>1.2045410458446105E-2</v>
      </c>
      <c r="S39" s="16">
        <v>3.026117027116039E-2</v>
      </c>
      <c r="T39" s="16">
        <v>2.7949715316534191E-2</v>
      </c>
      <c r="U39" s="22">
        <v>2.9029462738301561E-2</v>
      </c>
      <c r="V39" s="16">
        <v>2.5281436730381961E-2</v>
      </c>
      <c r="W39" s="22">
        <v>1.9850871304954134E-2</v>
      </c>
      <c r="X39" s="16"/>
      <c r="Y39" s="16"/>
      <c r="Z39" s="16">
        <v>2.9362728999186103E-2</v>
      </c>
      <c r="AA39" s="16">
        <v>3.9376052054600749E-2</v>
      </c>
      <c r="AB39" s="16">
        <v>4.8266104439305138E-2</v>
      </c>
    </row>
    <row r="40" spans="1:28">
      <c r="A40">
        <v>1984</v>
      </c>
      <c r="B40" s="16">
        <v>2.1171888554257067E-2</v>
      </c>
      <c r="C40" s="16">
        <v>5.8881486060550554E-2</v>
      </c>
      <c r="D40" s="16">
        <v>6.1175045427013929E-2</v>
      </c>
      <c r="E40" s="16">
        <v>3.0079024492359222E-2</v>
      </c>
      <c r="F40" s="16" t="s">
        <v>16</v>
      </c>
      <c r="G40" s="16"/>
      <c r="H40" s="16"/>
      <c r="I40" s="16">
        <v>2.2354707255297784E-2</v>
      </c>
      <c r="J40" s="16"/>
      <c r="K40" s="16">
        <v>3.8490279626021813E-2</v>
      </c>
      <c r="L40" s="16">
        <v>3.1087048832271761E-2</v>
      </c>
      <c r="M40" s="22">
        <v>4.8354443369396309E-2</v>
      </c>
      <c r="N40" s="22">
        <v>3.1476750127746554E-2</v>
      </c>
      <c r="O40" s="16">
        <v>2.2644957988798793E-2</v>
      </c>
      <c r="P40" s="16"/>
      <c r="Q40" s="16"/>
      <c r="R40" s="16">
        <v>1.1535457262776383E-2</v>
      </c>
      <c r="S40" s="16">
        <v>3.0400592147742961E-2</v>
      </c>
      <c r="T40" s="16">
        <v>2.5444343506658886E-2</v>
      </c>
      <c r="U40" s="22">
        <v>3.055037313432836E-2</v>
      </c>
      <c r="V40" s="16">
        <v>2.4646468986481769E-2</v>
      </c>
      <c r="W40" s="22">
        <v>1.9067272179183341E-2</v>
      </c>
      <c r="X40" s="16"/>
      <c r="Y40" s="16"/>
      <c r="Z40" s="16">
        <v>2.9660055044130208E-2</v>
      </c>
      <c r="AA40" s="16">
        <v>3.5970938149501898E-2</v>
      </c>
      <c r="AB40" s="16">
        <v>4.9260547750946834E-2</v>
      </c>
    </row>
    <row r="41" spans="1:28">
      <c r="A41">
        <v>1985</v>
      </c>
      <c r="B41" s="16">
        <v>2.0973762337507258E-2</v>
      </c>
      <c r="C41" s="16">
        <v>6.1213094075134922E-2</v>
      </c>
      <c r="D41" s="16">
        <v>5.6514261993714052E-2</v>
      </c>
      <c r="E41" s="16">
        <v>2.9312338541025957E-2</v>
      </c>
      <c r="F41" s="16" t="s">
        <v>16</v>
      </c>
      <c r="G41" s="16"/>
      <c r="H41" s="16"/>
      <c r="I41" s="16">
        <v>2.1046721071010601E-2</v>
      </c>
      <c r="J41" s="16"/>
      <c r="K41" s="16">
        <v>3.7851890267416657E-2</v>
      </c>
      <c r="L41" s="16">
        <v>3.0461901037169472E-2</v>
      </c>
      <c r="M41" s="22">
        <v>4.6925669384052522E-2</v>
      </c>
      <c r="N41" s="22">
        <v>4.9724291380477896E-2</v>
      </c>
      <c r="O41" s="16">
        <v>2.1830540249902455E-2</v>
      </c>
      <c r="P41" s="16"/>
      <c r="Q41" s="16"/>
      <c r="R41" s="16">
        <v>9.6026949167338504E-3</v>
      </c>
      <c r="S41" s="16">
        <v>2.9407302848703742E-2</v>
      </c>
      <c r="T41" s="16">
        <v>2.7960002317027253E-2</v>
      </c>
      <c r="U41" s="16">
        <v>3.0157970320727621E-2</v>
      </c>
      <c r="V41" s="16">
        <v>2.4411037040617679E-2</v>
      </c>
      <c r="W41" s="22">
        <v>4.2992808431190709E-2</v>
      </c>
      <c r="X41" s="16"/>
      <c r="Y41" s="16"/>
      <c r="Z41" s="16">
        <v>2.9547217081850534E-2</v>
      </c>
      <c r="AA41" s="16">
        <v>3.5310431587825764E-2</v>
      </c>
      <c r="AB41" s="16">
        <v>4.7584793220214507E-2</v>
      </c>
    </row>
    <row r="42" spans="1:28">
      <c r="A42">
        <v>1986</v>
      </c>
      <c r="B42" s="16">
        <v>2.1091971178891052E-2</v>
      </c>
      <c r="C42" s="16">
        <v>6.3027320321521058E-2</v>
      </c>
      <c r="D42" s="16">
        <v>5.6261865040556865E-2</v>
      </c>
      <c r="E42" s="16">
        <v>2.9537726239912247E-2</v>
      </c>
      <c r="F42" s="16" t="s">
        <v>16</v>
      </c>
      <c r="G42" s="16"/>
      <c r="H42" s="16"/>
      <c r="I42" s="16">
        <v>1.9448192366879873E-2</v>
      </c>
      <c r="J42" s="16"/>
      <c r="K42" s="16">
        <v>3.7234681977769489E-2</v>
      </c>
      <c r="L42" s="16">
        <v>2.9643342686066353E-2</v>
      </c>
      <c r="M42" s="22">
        <v>4.128015122113074E-2</v>
      </c>
      <c r="N42" s="22">
        <v>3.2237325495958855E-2</v>
      </c>
      <c r="O42" s="16">
        <v>2.2290221444269072E-2</v>
      </c>
      <c r="P42" s="16"/>
      <c r="Q42" s="16"/>
      <c r="R42" s="16">
        <v>9.2211838006230531E-3</v>
      </c>
      <c r="S42" s="16">
        <v>2.894953260113188E-2</v>
      </c>
      <c r="T42" s="16">
        <v>2.8084170183099753E-2</v>
      </c>
      <c r="U42" s="16">
        <v>2.9414035358604183E-2</v>
      </c>
      <c r="V42" s="16">
        <v>2.5368150653823935E-2</v>
      </c>
      <c r="W42" s="22">
        <v>4.4457111647214692E-2</v>
      </c>
      <c r="X42" s="16"/>
      <c r="Y42" s="16"/>
      <c r="Z42" s="16">
        <v>2.6250366796807006E-2</v>
      </c>
      <c r="AA42" s="16">
        <v>3.6379924825208874E-2</v>
      </c>
      <c r="AB42" s="16">
        <v>4.5251650577245069E-2</v>
      </c>
    </row>
    <row r="43" spans="1:28">
      <c r="A43">
        <v>1987</v>
      </c>
      <c r="B43" s="16">
        <v>2.0625763710105931E-2</v>
      </c>
      <c r="C43" s="16">
        <v>6.0839464988862731E-2</v>
      </c>
      <c r="D43" s="16">
        <v>5.8622289226487302E-2</v>
      </c>
      <c r="E43" s="16">
        <v>2.9017947926159686E-2</v>
      </c>
      <c r="F43" s="16" t="s">
        <v>16</v>
      </c>
      <c r="G43" s="16"/>
      <c r="H43" s="16"/>
      <c r="I43" s="16">
        <v>2.0316474834313994E-2</v>
      </c>
      <c r="J43" s="16"/>
      <c r="K43" s="16">
        <v>3.765484201045876E-2</v>
      </c>
      <c r="L43" s="16">
        <v>2.9451804005144907E-2</v>
      </c>
      <c r="M43" s="22">
        <v>4.2555204484192866E-2</v>
      </c>
      <c r="N43" s="22">
        <v>3.1555772994129157E-2</v>
      </c>
      <c r="O43" s="16">
        <v>2.3228338714815527E-2</v>
      </c>
      <c r="P43" s="16"/>
      <c r="Q43" s="16"/>
      <c r="R43" s="16">
        <v>1.0137993515877117E-2</v>
      </c>
      <c r="S43" s="16">
        <v>2.8938062039001719E-2</v>
      </c>
      <c r="T43" s="16">
        <v>2.9783244255996866E-2</v>
      </c>
      <c r="U43" s="16">
        <v>2.7626918536009445E-2</v>
      </c>
      <c r="V43" s="16">
        <v>2.4619703819850083E-2</v>
      </c>
      <c r="W43" s="22">
        <v>3.914028621630096E-2</v>
      </c>
      <c r="X43" s="16"/>
      <c r="Y43" s="16"/>
      <c r="Z43" s="16">
        <v>2.6147006889558028E-2</v>
      </c>
      <c r="AA43" s="16">
        <v>3.3285852504837669E-2</v>
      </c>
      <c r="AB43" s="16">
        <v>4.1914401324663078E-2</v>
      </c>
    </row>
    <row r="44" spans="1:28">
      <c r="A44">
        <v>1988</v>
      </c>
      <c r="B44" s="16">
        <v>1.9867671189083565E-2</v>
      </c>
      <c r="C44" s="16">
        <v>5.7464370651101965E-2</v>
      </c>
      <c r="D44" s="16">
        <v>5.6173166284336218E-2</v>
      </c>
      <c r="E44" s="16">
        <v>2.6287484161621851E-2</v>
      </c>
      <c r="F44" s="16" t="s">
        <v>16</v>
      </c>
      <c r="G44" s="16"/>
      <c r="H44" s="16"/>
      <c r="I44" s="16">
        <v>2.0874706324153985E-2</v>
      </c>
      <c r="J44" s="16"/>
      <c r="K44" s="16">
        <v>3.5868572334990675E-2</v>
      </c>
      <c r="L44" s="16">
        <v>2.8055978420532542E-2</v>
      </c>
      <c r="M44" s="22">
        <v>4.1982322306168857E-2</v>
      </c>
      <c r="N44" s="22">
        <v>3.5962232713135242E-2</v>
      </c>
      <c r="O44" s="16">
        <v>2.3369306192162747E-2</v>
      </c>
      <c r="P44" s="16"/>
      <c r="Q44" s="16"/>
      <c r="R44" s="16">
        <v>1.053180228153227E-2</v>
      </c>
      <c r="S44" s="16">
        <v>2.7935771748086022E-2</v>
      </c>
      <c r="T44" s="16">
        <v>2.893089862913701E-2</v>
      </c>
      <c r="U44" s="16">
        <v>2.5920550811704749E-2</v>
      </c>
      <c r="V44" s="16">
        <v>2.4965626475223976E-2</v>
      </c>
      <c r="W44" s="22">
        <v>4.2054706124654166E-2</v>
      </c>
      <c r="X44" s="16"/>
      <c r="Y44" s="16"/>
      <c r="Z44" s="16">
        <v>2.489375217229766E-2</v>
      </c>
      <c r="AA44" s="16">
        <v>2.9322086364339885E-2</v>
      </c>
      <c r="AB44" s="16">
        <v>3.7689745950034298E-2</v>
      </c>
    </row>
    <row r="45" spans="1:28">
      <c r="A45">
        <v>1989</v>
      </c>
      <c r="B45" s="16">
        <v>1.9346143086503842E-2</v>
      </c>
      <c r="C45" s="16">
        <v>5.5468504884971508E-2</v>
      </c>
      <c r="D45" s="16">
        <v>5.1676127235728821E-2</v>
      </c>
      <c r="E45" s="16">
        <v>2.460854323552324E-2</v>
      </c>
      <c r="F45" s="22">
        <v>4.3962707496399606E-2</v>
      </c>
      <c r="G45" s="16"/>
      <c r="H45" s="16"/>
      <c r="I45" s="16">
        <v>2.0242201369515597E-2</v>
      </c>
      <c r="J45" s="16"/>
      <c r="K45" s="16">
        <v>3.5033808936165874E-2</v>
      </c>
      <c r="L45" s="16">
        <v>2.6903536388319757E-2</v>
      </c>
      <c r="M45" s="22">
        <v>3.7658694645887981E-2</v>
      </c>
      <c r="N45" s="22">
        <v>2.7861620617599257E-2</v>
      </c>
      <c r="O45" s="16">
        <v>2.2845854790252047E-2</v>
      </c>
      <c r="P45" s="16"/>
      <c r="Q45" s="16"/>
      <c r="R45" s="16">
        <v>8.7272042953841084E-3</v>
      </c>
      <c r="S45" s="16">
        <v>2.6896837875611462E-2</v>
      </c>
      <c r="T45" s="16">
        <v>2.9101570921425183E-2</v>
      </c>
      <c r="U45" s="16">
        <v>1.8171215104928203E-2</v>
      </c>
      <c r="V45" s="16">
        <v>2.4993117913089075E-2</v>
      </c>
      <c r="W45" s="22">
        <v>4.7972961149151158E-2</v>
      </c>
      <c r="X45" s="16"/>
      <c r="Y45" s="16"/>
      <c r="Z45" s="16">
        <v>2.3596751422500468E-2</v>
      </c>
      <c r="AA45" s="16">
        <v>3.1487265209167288E-2</v>
      </c>
      <c r="AB45" s="16">
        <v>3.6139569859067418E-2</v>
      </c>
    </row>
    <row r="46" spans="1:28">
      <c r="A46">
        <v>1990</v>
      </c>
      <c r="B46" s="16">
        <v>1.9587937422141689E-2</v>
      </c>
      <c r="C46" s="16">
        <v>5.2783198747698483E-2</v>
      </c>
      <c r="D46" s="16">
        <v>5.8883007196811991E-2</v>
      </c>
      <c r="E46" s="16">
        <v>2.3554404589172344E-2</v>
      </c>
      <c r="F46" s="22">
        <v>3.8334434897554524E-2</v>
      </c>
      <c r="G46" s="16"/>
      <c r="H46" s="16"/>
      <c r="I46" s="16">
        <v>1.9507570350491527E-2</v>
      </c>
      <c r="J46" s="16"/>
      <c r="K46" s="16">
        <v>3.4368286494736125E-2</v>
      </c>
      <c r="L46" s="16">
        <v>2.6754829032356812E-2</v>
      </c>
      <c r="M46" s="22">
        <v>3.7982603270707835E-2</v>
      </c>
      <c r="N46" s="16">
        <v>2.5635380270904128E-2</v>
      </c>
      <c r="O46" s="16">
        <v>2.1204040735729374E-2</v>
      </c>
      <c r="P46" s="16"/>
      <c r="Q46" s="16"/>
      <c r="R46" s="16">
        <v>8.7259464547165873E-3</v>
      </c>
      <c r="S46" s="16">
        <v>2.5166631096810204E-2</v>
      </c>
      <c r="T46" s="16">
        <v>2.8862268942943678E-2</v>
      </c>
      <c r="U46" s="16">
        <v>2.6124857435062675E-2</v>
      </c>
      <c r="V46" s="16">
        <v>2.437508341057381E-2</v>
      </c>
      <c r="W46" s="22">
        <v>4.5474150492510343E-2</v>
      </c>
      <c r="X46" s="16"/>
      <c r="Y46" s="16"/>
      <c r="Z46" s="16">
        <v>2.2933052089801613E-2</v>
      </c>
      <c r="AA46" s="16">
        <v>3.527705693787208E-2</v>
      </c>
      <c r="AB46" s="16">
        <v>3.5623212322125543E-2</v>
      </c>
    </row>
    <row r="47" spans="1:28">
      <c r="A47">
        <v>1991</v>
      </c>
      <c r="B47" s="16">
        <v>1.8954443385806437E-2</v>
      </c>
      <c r="C47" s="16">
        <v>4.5721798648697146E-2</v>
      </c>
      <c r="D47" s="16">
        <v>5.7912704218483296E-2</v>
      </c>
      <c r="E47" s="16">
        <v>2.2876928471248247E-2</v>
      </c>
      <c r="F47" s="22">
        <v>3.0432315729749245E-2</v>
      </c>
      <c r="G47" s="16"/>
      <c r="H47" s="16"/>
      <c r="I47" s="16">
        <v>1.9546801500063476E-2</v>
      </c>
      <c r="J47" s="16"/>
      <c r="K47" s="16">
        <v>3.4485996225600196E-2</v>
      </c>
      <c r="L47" s="16">
        <v>2.1849341848038578E-2</v>
      </c>
      <c r="M47" s="22">
        <v>3.4848651099430049E-2</v>
      </c>
      <c r="N47" s="16">
        <v>2.1614697994636351E-2</v>
      </c>
      <c r="O47" s="16">
        <v>2.0956625521482947E-2</v>
      </c>
      <c r="P47" s="16"/>
      <c r="Q47" s="16"/>
      <c r="R47" s="16">
        <v>8.9809745145153028E-3</v>
      </c>
      <c r="S47" s="16">
        <v>2.3886546867411363E-2</v>
      </c>
      <c r="T47" s="16">
        <v>2.7474871958820566E-2</v>
      </c>
      <c r="U47" s="16">
        <v>2.251650225202113E-2</v>
      </c>
      <c r="V47" s="16">
        <v>2.4231105459747278E-2</v>
      </c>
      <c r="W47" s="22">
        <v>4.7733346643011737E-2</v>
      </c>
      <c r="X47" s="16"/>
      <c r="Y47" s="16"/>
      <c r="Z47" s="16">
        <v>2.1291922311280274E-2</v>
      </c>
      <c r="AA47" s="16">
        <v>3.7543642480797307E-2</v>
      </c>
      <c r="AB47" s="16">
        <v>3.6817904025828518E-2</v>
      </c>
    </row>
    <row r="48" spans="1:28">
      <c r="A48">
        <v>1992</v>
      </c>
      <c r="B48" s="18">
        <v>1.861687699862951E-2</v>
      </c>
      <c r="C48" s="16">
        <v>4.6662639732081415E-2</v>
      </c>
      <c r="D48" s="16">
        <v>4.6708878237371049E-2</v>
      </c>
      <c r="E48" s="16">
        <v>1.8323325300936617E-2</v>
      </c>
      <c r="F48" s="22">
        <v>2.9726338432122371E-2</v>
      </c>
      <c r="G48" s="22">
        <v>7.6073864434082858E-2</v>
      </c>
      <c r="H48" s="16"/>
      <c r="I48" s="16">
        <v>1.8893772853368924E-2</v>
      </c>
      <c r="J48" s="16" t="s">
        <v>16</v>
      </c>
      <c r="K48" s="16">
        <v>3.2897007145631769E-2</v>
      </c>
      <c r="L48" s="16">
        <v>2.0349564562558452E-2</v>
      </c>
      <c r="M48" s="22">
        <v>3.6298008904234708E-2</v>
      </c>
      <c r="N48" s="16">
        <v>2.1796531721191979E-2</v>
      </c>
      <c r="O48" s="16">
        <v>1.975171345518455E-2</v>
      </c>
      <c r="P48" s="16" t="s">
        <v>16</v>
      </c>
      <c r="Q48" s="16" t="s">
        <v>16</v>
      </c>
      <c r="R48" s="16">
        <v>9.1560064147987921E-3</v>
      </c>
      <c r="S48" s="16">
        <v>2.3509219192020845E-2</v>
      </c>
      <c r="T48" s="16">
        <v>2.9647002752989721E-2</v>
      </c>
      <c r="U48" s="16">
        <v>2.2309994432071271E-2</v>
      </c>
      <c r="V48" s="16">
        <v>2.390390222022875E-2</v>
      </c>
      <c r="W48" s="22">
        <v>4.2476825168306746E-2</v>
      </c>
      <c r="X48" s="16"/>
      <c r="Y48" s="22">
        <v>2.2472333323132192E-2</v>
      </c>
      <c r="Z48" s="16">
        <v>2.0428036760102658E-2</v>
      </c>
      <c r="AA48" s="16">
        <v>3.8705665002103568E-2</v>
      </c>
      <c r="AB48" s="16">
        <v>3.4563428894476098E-2</v>
      </c>
    </row>
    <row r="49" spans="1:28">
      <c r="A49">
        <v>1993</v>
      </c>
      <c r="B49" s="16">
        <v>1.8217535039274792E-2</v>
      </c>
      <c r="C49" s="16">
        <v>4.3269367758442728E-2</v>
      </c>
      <c r="D49" s="16">
        <v>3.1994510667496451E-2</v>
      </c>
      <c r="E49" s="16">
        <v>1.735965893433189E-2</v>
      </c>
      <c r="F49" s="22">
        <v>2.6092716117939077E-2</v>
      </c>
      <c r="G49" s="22">
        <v>0.10726757154504479</v>
      </c>
      <c r="H49" s="16">
        <v>2.3303994981769709E-2</v>
      </c>
      <c r="I49" s="16">
        <v>1.9071976696874018E-2</v>
      </c>
      <c r="J49" s="16">
        <v>7.6175196094564208E-3</v>
      </c>
      <c r="K49" s="16">
        <v>3.2966944297510285E-2</v>
      </c>
      <c r="L49" s="16">
        <v>1.8566782934069891E-2</v>
      </c>
      <c r="M49" s="22">
        <v>3.6001246956170442E-2</v>
      </c>
      <c r="N49" s="16">
        <v>1.9065682898096535E-2</v>
      </c>
      <c r="O49" s="16">
        <v>2.0143945584134168E-2</v>
      </c>
      <c r="P49" s="16">
        <v>7.352954064300133E-3</v>
      </c>
      <c r="Q49" s="22">
        <v>8.1226064332592125E-3</v>
      </c>
      <c r="R49" s="16">
        <v>7.8272764117806003E-3</v>
      </c>
      <c r="S49" s="16">
        <v>2.1542101277838361E-2</v>
      </c>
      <c r="T49" s="16">
        <v>2.6873498445660136E-2</v>
      </c>
      <c r="U49" s="16">
        <v>2.4691873154448582E-2</v>
      </c>
      <c r="V49" s="16">
        <v>2.3655798246971216E-2</v>
      </c>
      <c r="W49" s="22">
        <v>2.7406080146937718E-2</v>
      </c>
      <c r="X49" s="16">
        <v>1.9963603214655561E-2</v>
      </c>
      <c r="Y49" s="22">
        <v>1.8173013500763956E-2</v>
      </c>
      <c r="Z49" s="16">
        <v>2.0118717370405007E-2</v>
      </c>
      <c r="AA49" s="16">
        <v>3.9214172544982995E-2</v>
      </c>
      <c r="AB49" s="16">
        <v>3.2112347294322441E-2</v>
      </c>
    </row>
    <row r="50" spans="1:28">
      <c r="A50">
        <v>1994</v>
      </c>
      <c r="B50" s="16">
        <v>1.6966802573186505E-2</v>
      </c>
      <c r="C50" s="16">
        <v>3.9412787651000099E-2</v>
      </c>
      <c r="D50" s="16">
        <v>2.5478190603764786E-2</v>
      </c>
      <c r="E50" s="16">
        <v>1.6771431501230515E-2</v>
      </c>
      <c r="F50" s="22">
        <v>2.4926172862057418E-2</v>
      </c>
      <c r="G50" s="22">
        <v>0.11148177289424208</v>
      </c>
      <c r="H50" s="16">
        <v>2.2834085797866045E-2</v>
      </c>
      <c r="I50" s="16">
        <v>1.7701098833608851E-2</v>
      </c>
      <c r="J50" s="16">
        <v>1.0416302736587824E-2</v>
      </c>
      <c r="K50" s="16">
        <v>3.2518087721120227E-2</v>
      </c>
      <c r="L50" s="16">
        <v>1.6927413829894766E-2</v>
      </c>
      <c r="M50" s="22">
        <v>3.5819723287728866E-2</v>
      </c>
      <c r="N50" s="16">
        <v>1.8241343838563417E-2</v>
      </c>
      <c r="O50" s="16">
        <v>1.9320662452660797E-2</v>
      </c>
      <c r="P50" s="16">
        <v>8.3875722696653068E-3</v>
      </c>
      <c r="Q50" s="22">
        <v>4.9337759849243283E-3</v>
      </c>
      <c r="R50" s="16">
        <v>8.2081170029769147E-3</v>
      </c>
      <c r="S50" s="16">
        <v>2.0322843115622241E-2</v>
      </c>
      <c r="T50" s="16">
        <v>2.7331370824310686E-2</v>
      </c>
      <c r="U50" s="16">
        <v>2.2732321033505407E-2</v>
      </c>
      <c r="V50" s="16">
        <v>2.2261557529742688E-2</v>
      </c>
      <c r="W50" s="22">
        <v>3.1147284080589553E-2</v>
      </c>
      <c r="X50" s="16">
        <v>1.9395190144638644E-2</v>
      </c>
      <c r="Y50" s="22">
        <v>1.654074662266147E-2</v>
      </c>
      <c r="Z50" s="16">
        <v>2.0013374021886108E-2</v>
      </c>
      <c r="AA50" s="16">
        <v>4.0513593369920095E-2</v>
      </c>
      <c r="AB50" s="16">
        <v>3.0245734008234076E-2</v>
      </c>
    </row>
    <row r="51" spans="1:28">
      <c r="A51">
        <v>1995</v>
      </c>
      <c r="B51" s="16">
        <v>1.5540900711477667E-2</v>
      </c>
      <c r="C51" s="16">
        <v>3.6384940077374237E-2</v>
      </c>
      <c r="D51" s="16">
        <v>2.0535873590579349E-2</v>
      </c>
      <c r="E51" s="16">
        <v>1.5657521514464173E-2</v>
      </c>
      <c r="F51" s="22">
        <v>2.3741312837802533E-2</v>
      </c>
      <c r="G51" s="22">
        <v>9.3150329734915605E-2</v>
      </c>
      <c r="H51" s="16">
        <v>1.8436179646340829E-2</v>
      </c>
      <c r="I51" s="16">
        <v>1.6853146650741016E-2</v>
      </c>
      <c r="J51" s="16">
        <v>9.6265422168882019E-3</v>
      </c>
      <c r="K51" s="16">
        <v>3.0427758245437805E-2</v>
      </c>
      <c r="L51" s="16">
        <v>1.6315832183721495E-2</v>
      </c>
      <c r="M51" s="22">
        <v>3.1731901964484513E-2</v>
      </c>
      <c r="N51" s="16">
        <v>1.3256664989051276E-2</v>
      </c>
      <c r="O51" s="16">
        <v>1.7205984341402601E-2</v>
      </c>
      <c r="P51" s="16">
        <v>8.082619698159885E-3</v>
      </c>
      <c r="Q51" s="22">
        <v>4.5243059746810053E-3</v>
      </c>
      <c r="R51" s="16">
        <v>6.8800751805060123E-3</v>
      </c>
      <c r="S51" s="16">
        <v>1.9122652418749858E-2</v>
      </c>
      <c r="T51" s="16">
        <v>2.3556421891445852E-2</v>
      </c>
      <c r="U51" s="16">
        <v>1.9555070546998714E-2</v>
      </c>
      <c r="V51" s="16">
        <v>2.2935701399391193E-2</v>
      </c>
      <c r="W51" s="22">
        <v>2.6134476852880808E-2</v>
      </c>
      <c r="X51" s="16">
        <v>3.1545581078747116E-2</v>
      </c>
      <c r="Y51" s="16">
        <v>1.5730347757491658E-2</v>
      </c>
      <c r="Z51" s="16">
        <v>1.9170223946512226E-2</v>
      </c>
      <c r="AA51" s="16">
        <v>3.901649734749036E-2</v>
      </c>
      <c r="AB51" s="16">
        <v>2.7716899176095398E-2</v>
      </c>
    </row>
    <row r="52" spans="1:28">
      <c r="A52">
        <v>1996</v>
      </c>
      <c r="B52" s="16">
        <v>1.4037525810645457E-2</v>
      </c>
      <c r="C52" s="16">
        <v>3.3507526993227309E-2</v>
      </c>
      <c r="D52" s="16">
        <v>1.3790296273415647E-2</v>
      </c>
      <c r="E52" s="16">
        <v>1.5401026514345183E-2</v>
      </c>
      <c r="F52" s="22">
        <v>2.4029341090173264E-2</v>
      </c>
      <c r="G52" s="22">
        <v>8.2920379057393828E-2</v>
      </c>
      <c r="H52" s="16">
        <v>1.7318997717957741E-2</v>
      </c>
      <c r="I52" s="16">
        <v>1.6448166584560636E-2</v>
      </c>
      <c r="J52" s="16">
        <v>8.7679009018176626E-3</v>
      </c>
      <c r="K52" s="16">
        <v>2.9486103528913298E-2</v>
      </c>
      <c r="L52" s="16">
        <v>1.5988871003848246E-2</v>
      </c>
      <c r="M52" s="22">
        <v>3.3119132818208705E-2</v>
      </c>
      <c r="N52" s="16">
        <v>1.2600398406149739E-2</v>
      </c>
      <c r="O52" s="16">
        <v>1.8609854749048596E-2</v>
      </c>
      <c r="P52" s="16">
        <v>6.4033251032402337E-3</v>
      </c>
      <c r="Q52" s="16">
        <v>5.0150787611236451E-3</v>
      </c>
      <c r="R52" s="16">
        <v>6.8748971297621008E-3</v>
      </c>
      <c r="S52" s="16">
        <v>1.8731216087316854E-2</v>
      </c>
      <c r="T52" s="16">
        <v>2.2084434505658331E-2</v>
      </c>
      <c r="U52" s="16">
        <v>1.9679194008086435E-2</v>
      </c>
      <c r="V52" s="16">
        <v>2.1496042944818231E-2</v>
      </c>
      <c r="W52" s="22">
        <v>2.3690729256337733E-2</v>
      </c>
      <c r="X52" s="16">
        <v>2.973828667744801E-2</v>
      </c>
      <c r="Y52" s="16">
        <v>1.5363628120904393E-2</v>
      </c>
      <c r="Z52" s="16">
        <v>1.814439016154731E-2</v>
      </c>
      <c r="AA52" s="16">
        <v>4.1397025473697037E-2</v>
      </c>
      <c r="AB52" s="16">
        <v>2.6438101912366702E-2</v>
      </c>
    </row>
    <row r="53" spans="1:28">
      <c r="A53">
        <v>1997</v>
      </c>
      <c r="B53" s="16">
        <v>1.2462432015116688E-2</v>
      </c>
      <c r="C53" s="16">
        <v>3.2099013535427691E-2</v>
      </c>
      <c r="D53" s="16">
        <v>1.2830807803626826E-2</v>
      </c>
      <c r="E53" s="16">
        <v>1.47697579587888E-2</v>
      </c>
      <c r="F53" s="22">
        <v>2.4307013549237966E-2</v>
      </c>
      <c r="G53" s="22">
        <v>8.9424925288748888E-2</v>
      </c>
      <c r="H53" s="16">
        <v>1.662049317742928E-2</v>
      </c>
      <c r="I53" s="16">
        <v>1.6159612050650494E-2</v>
      </c>
      <c r="J53" s="16">
        <v>1.0498342132156389E-2</v>
      </c>
      <c r="K53" s="16">
        <v>2.9000875801832082E-2</v>
      </c>
      <c r="L53" s="16">
        <v>1.5374455778406539E-2</v>
      </c>
      <c r="M53" s="22">
        <v>3.3658688903991332E-2</v>
      </c>
      <c r="N53" s="16">
        <v>1.4785834579039895E-2</v>
      </c>
      <c r="O53" s="16">
        <v>1.905794406781277E-2</v>
      </c>
      <c r="P53" s="16">
        <v>5.8437065327800308E-3</v>
      </c>
      <c r="Q53" s="16">
        <v>7.4650122288433853E-3</v>
      </c>
      <c r="R53" s="16">
        <v>7.2408606210453879E-3</v>
      </c>
      <c r="S53" s="16">
        <v>1.7694463193634821E-2</v>
      </c>
      <c r="T53" s="16">
        <v>2.0559879196190033E-2</v>
      </c>
      <c r="U53" s="16">
        <v>2.031306696574969E-2</v>
      </c>
      <c r="V53" s="16">
        <v>2.0685079371366894E-2</v>
      </c>
      <c r="W53" s="22">
        <v>3.017649962005186E-2</v>
      </c>
      <c r="X53" s="16">
        <v>2.2831162447775867E-2</v>
      </c>
      <c r="Y53" s="16">
        <v>1.4013683175190928E-2</v>
      </c>
      <c r="Z53" s="16">
        <v>1.7228156794418175E-2</v>
      </c>
      <c r="AA53" s="16">
        <v>4.1036693843438214E-2</v>
      </c>
      <c r="AB53" s="16">
        <v>2.4797446459864814E-2</v>
      </c>
    </row>
    <row r="54" spans="1:28">
      <c r="A54">
        <v>1998</v>
      </c>
      <c r="B54" s="16">
        <v>1.2562939015686801E-2</v>
      </c>
      <c r="C54" s="16">
        <v>3.017641913710303E-2</v>
      </c>
      <c r="D54" s="16">
        <v>1.2382425606474932E-2</v>
      </c>
      <c r="E54" s="16">
        <v>1.4639192651100426E-2</v>
      </c>
      <c r="F54" s="22">
        <v>2.4530591474314644E-2</v>
      </c>
      <c r="G54" s="22">
        <v>6.6002194719591872E-2</v>
      </c>
      <c r="H54" s="16">
        <v>1.8259344774396336E-2</v>
      </c>
      <c r="I54" s="16">
        <v>1.6080263881253436E-2</v>
      </c>
      <c r="J54" s="16">
        <v>1.0710829463325841E-2</v>
      </c>
      <c r="K54" s="16">
        <v>2.7206587844218637E-2</v>
      </c>
      <c r="L54" s="16">
        <v>1.5173655985102117E-2</v>
      </c>
      <c r="M54" s="22">
        <v>3.5338688153516103E-2</v>
      </c>
      <c r="N54" s="16">
        <v>1.2739131316137684E-2</v>
      </c>
      <c r="O54" s="16">
        <v>1.9289968479695063E-2</v>
      </c>
      <c r="P54" s="16">
        <v>5.9175534360090161E-3</v>
      </c>
      <c r="Q54" s="16">
        <v>1.2277796758590571E-2</v>
      </c>
      <c r="R54" s="16">
        <v>7.3960929335155565E-3</v>
      </c>
      <c r="S54" s="16">
        <v>1.6977410170389336E-2</v>
      </c>
      <c r="T54" s="16">
        <v>2.1999193237223331E-2</v>
      </c>
      <c r="U54" s="16">
        <v>2.0190813144239827E-2</v>
      </c>
      <c r="V54" s="16">
        <v>1.9056528373174453E-2</v>
      </c>
      <c r="W54" s="22">
        <v>3.0041748639188667E-2</v>
      </c>
      <c r="X54" s="16">
        <v>1.7443365331592749E-2</v>
      </c>
      <c r="Y54" s="16">
        <v>1.3611824689973529E-2</v>
      </c>
      <c r="Z54" s="16">
        <v>1.7573199488612152E-2</v>
      </c>
      <c r="AA54" s="16">
        <v>3.2611522852979427E-2</v>
      </c>
      <c r="AB54" s="16">
        <v>2.411014259813234E-2</v>
      </c>
    </row>
    <row r="55" spans="1:28">
      <c r="A55">
        <v>1999</v>
      </c>
      <c r="B55" s="16">
        <v>1.2417030641025771E-2</v>
      </c>
      <c r="C55" s="16">
        <v>2.9083951133571137E-2</v>
      </c>
      <c r="D55" s="16">
        <v>1.2492100988595736E-2</v>
      </c>
      <c r="E55" s="16">
        <v>1.3858355592209189E-2</v>
      </c>
      <c r="F55" s="22">
        <v>2.6985334951356466E-2</v>
      </c>
      <c r="G55" s="22">
        <v>5.2037378424766384E-2</v>
      </c>
      <c r="H55" s="16">
        <v>1.9398656131632094E-2</v>
      </c>
      <c r="I55" s="16">
        <v>1.5648547225540283E-2</v>
      </c>
      <c r="J55" s="16">
        <v>1.2919708574073244E-2</v>
      </c>
      <c r="K55" s="16">
        <v>2.5950197654360851E-2</v>
      </c>
      <c r="L55" s="16">
        <v>1.4842783767660454E-2</v>
      </c>
      <c r="M55" s="22">
        <v>3.5638143553565059E-2</v>
      </c>
      <c r="N55" s="16">
        <v>1.4355774500493109E-2</v>
      </c>
      <c r="O55" s="16">
        <v>1.8969940512568905E-2</v>
      </c>
      <c r="P55" s="16">
        <v>7.5879195809406301E-3</v>
      </c>
      <c r="Q55" s="16">
        <v>9.7025434426939259E-3</v>
      </c>
      <c r="R55" s="16">
        <v>6.6458752515090539E-3</v>
      </c>
      <c r="S55" s="16">
        <v>1.5898254258288776E-2</v>
      </c>
      <c r="T55" s="16">
        <v>2.08064945220609E-2</v>
      </c>
      <c r="U55" s="16">
        <v>1.9228377257814473E-2</v>
      </c>
      <c r="V55" s="16">
        <v>1.8880105653699793E-2</v>
      </c>
      <c r="W55" s="16">
        <v>2.6540366796276232E-2</v>
      </c>
      <c r="X55" s="16">
        <v>1.5738265497391553E-2</v>
      </c>
      <c r="Y55" s="16">
        <v>1.2113024682749966E-2</v>
      </c>
      <c r="Z55" s="16">
        <v>1.7552345890065216E-2</v>
      </c>
      <c r="AA55" s="16">
        <v>3.9845118360166742E-2</v>
      </c>
      <c r="AB55" s="16">
        <v>2.3391137421667034E-2</v>
      </c>
    </row>
    <row r="56" spans="1:28">
      <c r="A56">
        <v>2000</v>
      </c>
      <c r="B56" s="16">
        <v>1.1459505192595556E-2</v>
      </c>
      <c r="C56" s="16">
        <v>2.9334260267579342E-2</v>
      </c>
      <c r="D56" s="16">
        <v>1.246360241892158E-2</v>
      </c>
      <c r="E56" s="16">
        <v>1.3444226626035984E-2</v>
      </c>
      <c r="F56" s="22">
        <v>2.7227569191239E-2</v>
      </c>
      <c r="G56" s="22">
        <v>3.0661696178937558E-2</v>
      </c>
      <c r="H56" s="16">
        <v>1.9680882936070846E-2</v>
      </c>
      <c r="I56" s="16">
        <v>1.4574440505474365E-2</v>
      </c>
      <c r="J56" s="16">
        <v>1.3787718167546831E-2</v>
      </c>
      <c r="K56" s="16">
        <v>2.4690932786063179E-2</v>
      </c>
      <c r="L56" s="16">
        <v>1.4456588597113792E-2</v>
      </c>
      <c r="M56" s="22">
        <v>3.5916378658800568E-2</v>
      </c>
      <c r="N56" s="16">
        <v>1.5195307087377078E-2</v>
      </c>
      <c r="O56" s="16">
        <v>1.9620832697456958E-2</v>
      </c>
      <c r="P56" s="16">
        <v>8.9104194520947706E-3</v>
      </c>
      <c r="Q56" s="16">
        <v>1.2208026306420603E-2</v>
      </c>
      <c r="R56" s="16">
        <v>6.0175674565246537E-3</v>
      </c>
      <c r="S56" s="16">
        <v>1.4466333825081853E-2</v>
      </c>
      <c r="T56" s="16">
        <v>1.736518052442548E-2</v>
      </c>
      <c r="U56" s="16">
        <v>1.8368624542906963E-2</v>
      </c>
      <c r="V56" s="16">
        <v>1.8623560473697752E-2</v>
      </c>
      <c r="W56" s="16">
        <v>2.507884215023597E-2</v>
      </c>
      <c r="X56" s="16">
        <v>1.6555840752497934E-2</v>
      </c>
      <c r="Y56" s="16">
        <v>1.0931647444714846E-2</v>
      </c>
      <c r="Z56" s="16">
        <v>1.7255179883945843E-2</v>
      </c>
      <c r="AA56" s="16">
        <v>3.7491569561617206E-2</v>
      </c>
      <c r="AB56" s="16">
        <v>2.2765732106707102E-2</v>
      </c>
    </row>
    <row r="57" spans="1:28">
      <c r="A57">
        <v>2001</v>
      </c>
      <c r="B57" s="16">
        <v>1.1713064128726997E-2</v>
      </c>
      <c r="C57" s="16">
        <v>2.9443502984428251E-2</v>
      </c>
      <c r="D57" s="16">
        <v>1.3092913747559436E-2</v>
      </c>
      <c r="E57" s="16">
        <v>1.278892691826365E-2</v>
      </c>
      <c r="F57" s="22">
        <v>2.9274990181161694E-2</v>
      </c>
      <c r="G57" s="22">
        <v>2.7306294171793498E-2</v>
      </c>
      <c r="H57" s="16">
        <v>1.8368959715097853E-2</v>
      </c>
      <c r="I57" s="16">
        <v>1.5323807204529845E-2</v>
      </c>
      <c r="J57" s="16">
        <v>1.5033991453003714E-2</v>
      </c>
      <c r="K57" s="16">
        <v>2.4057880723709599E-2</v>
      </c>
      <c r="L57" s="16">
        <v>1.4079317900965173E-2</v>
      </c>
      <c r="M57" s="22">
        <v>3.255833385969345E-2</v>
      </c>
      <c r="N57" s="16">
        <v>1.5785717974357891E-2</v>
      </c>
      <c r="O57" s="16">
        <v>1.8925486131494265E-2</v>
      </c>
      <c r="P57" s="16">
        <v>1.045464239270032E-2</v>
      </c>
      <c r="Q57" s="16">
        <v>1.3656032646550404E-2</v>
      </c>
      <c r="R57" s="16">
        <v>7.6333340435959171E-3</v>
      </c>
      <c r="S57" s="16">
        <v>1.4535469145954655E-2</v>
      </c>
      <c r="T57" s="16">
        <v>1.7352575656032636E-2</v>
      </c>
      <c r="U57" s="16">
        <v>1.9066426874509341E-2</v>
      </c>
      <c r="V57" s="16">
        <v>1.9127198683636444E-2</v>
      </c>
      <c r="W57" s="16">
        <v>2.4285690061553591E-2</v>
      </c>
      <c r="X57" s="16">
        <v>1.8433448372353327E-2</v>
      </c>
      <c r="Y57" s="16">
        <v>1.3004804509429323E-2</v>
      </c>
      <c r="Z57" s="16">
        <v>1.6329968207133953E-2</v>
      </c>
      <c r="AA57" s="16">
        <v>3.6815305714666312E-2</v>
      </c>
      <c r="AB57" s="16">
        <v>2.310494021248995E-2</v>
      </c>
    </row>
    <row r="58" spans="1:28">
      <c r="A58">
        <v>2002</v>
      </c>
      <c r="B58" s="16">
        <v>1.1543356855275121E-2</v>
      </c>
      <c r="C58" s="16">
        <v>3.2495559098155317E-2</v>
      </c>
      <c r="D58" s="16">
        <v>1.3200344943320416E-2</v>
      </c>
      <c r="E58" s="16">
        <v>1.2179265383424689E-2</v>
      </c>
      <c r="F58" s="22">
        <v>2.8533722219543943E-2</v>
      </c>
      <c r="G58" s="22">
        <v>2.766001264392038E-2</v>
      </c>
      <c r="H58" s="16">
        <v>1.8291885917848947E-2</v>
      </c>
      <c r="I58" s="16">
        <v>1.5081498520497125E-2</v>
      </c>
      <c r="J58" s="16">
        <v>1.6666002255568513E-2</v>
      </c>
      <c r="K58" s="16">
        <v>2.4244515791621894E-2</v>
      </c>
      <c r="L58" s="16">
        <v>1.4126946715738709E-2</v>
      </c>
      <c r="M58" s="16">
        <v>3.0998766285706539E-2</v>
      </c>
      <c r="N58" s="16">
        <v>1.6020682395872041E-2</v>
      </c>
      <c r="O58" s="16">
        <v>1.9227395462224746E-2</v>
      </c>
      <c r="P58" s="16">
        <v>1.5457459638722762E-2</v>
      </c>
      <c r="Q58" s="16">
        <v>1.274664103621187E-2</v>
      </c>
      <c r="R58" s="16">
        <v>6.5875620362437154E-3</v>
      </c>
      <c r="S58" s="16">
        <v>1.4456998064715744E-2</v>
      </c>
      <c r="T58" s="16">
        <v>2.1184355646050732E-2</v>
      </c>
      <c r="U58" s="16">
        <v>1.9054291541086277E-2</v>
      </c>
      <c r="V58" s="16">
        <v>1.9385631274748492E-2</v>
      </c>
      <c r="W58" s="16">
        <v>2.2965194682173704E-2</v>
      </c>
      <c r="X58" s="16">
        <v>1.7729375977378378E-2</v>
      </c>
      <c r="Y58" s="16">
        <v>1.3876177373267013E-2</v>
      </c>
      <c r="Z58" s="16">
        <v>1.4564866913656696E-2</v>
      </c>
      <c r="AA58" s="16">
        <v>3.8921352674648191E-2</v>
      </c>
      <c r="AB58" s="16">
        <v>2.3686391787828363E-2</v>
      </c>
    </row>
    <row r="59" spans="1:28">
      <c r="A59">
        <v>2003</v>
      </c>
      <c r="B59" s="16">
        <v>1.1486909270541742E-2</v>
      </c>
      <c r="C59" s="16">
        <v>3.6072784452726596E-2</v>
      </c>
      <c r="D59" s="16">
        <v>1.3368429241980239E-2</v>
      </c>
      <c r="E59" s="16">
        <v>1.2166260416076186E-2</v>
      </c>
      <c r="F59" s="22">
        <v>2.7532824376322887E-2</v>
      </c>
      <c r="G59" s="22">
        <v>2.0776911921443923E-2</v>
      </c>
      <c r="H59" s="16">
        <v>1.898993382391528E-2</v>
      </c>
      <c r="I59" s="16">
        <v>1.4668512497990257E-2</v>
      </c>
      <c r="J59" s="16">
        <v>1.7410453153494133E-2</v>
      </c>
      <c r="K59" s="16">
        <v>2.4832359902465052E-2</v>
      </c>
      <c r="L59" s="16">
        <v>1.4009607361133037E-2</v>
      </c>
      <c r="M59" s="16">
        <v>2.4985593957358113E-2</v>
      </c>
      <c r="N59" s="16">
        <v>1.6539882645644668E-2</v>
      </c>
      <c r="O59" s="16">
        <v>1.9258789252855287E-2</v>
      </c>
      <c r="P59" s="16">
        <v>1.6103432198425277E-2</v>
      </c>
      <c r="Q59" s="16">
        <v>1.1275075850476214E-2</v>
      </c>
      <c r="R59" s="16">
        <v>6.8274743775748499E-3</v>
      </c>
      <c r="S59" s="16">
        <v>1.461303291485007E-2</v>
      </c>
      <c r="T59" s="16">
        <v>2.0088556713980656E-2</v>
      </c>
      <c r="U59" s="16">
        <v>1.9143195328029453E-2</v>
      </c>
      <c r="V59" s="16">
        <v>1.8852165313908292E-2</v>
      </c>
      <c r="W59" s="16">
        <v>2.1025892983771301E-2</v>
      </c>
      <c r="X59" s="16">
        <v>1.8379968414326875E-2</v>
      </c>
      <c r="Y59" s="16">
        <v>1.4037985779682478E-2</v>
      </c>
      <c r="Z59" s="16">
        <v>1.4204091741840411E-2</v>
      </c>
      <c r="AA59" s="16">
        <v>3.3919622851438382E-2</v>
      </c>
      <c r="AB59" s="16">
        <v>2.415005984754625E-2</v>
      </c>
    </row>
    <row r="60" spans="1:28">
      <c r="A60">
        <v>2004</v>
      </c>
      <c r="B60" s="16">
        <v>1.1431738207071881E-2</v>
      </c>
      <c r="C60" s="16">
        <v>3.7855787012521486E-2</v>
      </c>
      <c r="D60" s="16">
        <v>1.3811579421108836E-2</v>
      </c>
      <c r="E60" s="16">
        <v>1.1506349775604394E-2</v>
      </c>
      <c r="F60" s="16">
        <v>2.573850681505439E-2</v>
      </c>
      <c r="G60" s="16">
        <v>1.7824579271545661E-2</v>
      </c>
      <c r="H60" s="16">
        <v>1.7163844246907766E-2</v>
      </c>
      <c r="I60" s="16">
        <v>1.4244419922390134E-2</v>
      </c>
      <c r="J60" s="16">
        <v>1.7036179683168357E-2</v>
      </c>
      <c r="K60" s="16">
        <v>2.4991629940757133E-2</v>
      </c>
      <c r="L60" s="16">
        <v>1.3498972472856526E-2</v>
      </c>
      <c r="M60" s="16">
        <v>2.6151592819347494E-2</v>
      </c>
      <c r="N60" s="16">
        <v>1.4857122638881949E-2</v>
      </c>
      <c r="O60" s="16">
        <v>1.8961833409707002E-2</v>
      </c>
      <c r="P60" s="16">
        <v>1.5871928392485149E-2</v>
      </c>
      <c r="Q60" s="16">
        <v>1.195943281877636E-2</v>
      </c>
      <c r="R60" s="16">
        <v>6.8600050814852454E-3</v>
      </c>
      <c r="S60" s="16">
        <v>1.4413891693498672E-2</v>
      </c>
      <c r="T60" s="16">
        <v>1.8795534028217549E-2</v>
      </c>
      <c r="U60" s="16">
        <v>1.8905118015700814E-2</v>
      </c>
      <c r="V60" s="16">
        <v>1.9659180234694977E-2</v>
      </c>
      <c r="W60" s="16">
        <v>2.0188545001778725E-2</v>
      </c>
      <c r="X60" s="16">
        <v>1.649445239760813E-2</v>
      </c>
      <c r="Y60" s="16">
        <v>1.430651869893433E-2</v>
      </c>
      <c r="Z60" s="16">
        <v>1.4269287919946135E-2</v>
      </c>
      <c r="AA60" s="16">
        <v>2.7848087679975958E-2</v>
      </c>
      <c r="AB60" s="16">
        <v>2.3484473677711202E-2</v>
      </c>
    </row>
    <row r="61" spans="1:28">
      <c r="A61">
        <v>2005</v>
      </c>
      <c r="B61" s="16">
        <v>1.149861550488409E-2</v>
      </c>
      <c r="C61" s="16">
        <v>3.8442380686895226E-2</v>
      </c>
      <c r="D61" s="16">
        <v>1.35000497056322E-2</v>
      </c>
      <c r="E61" s="16">
        <v>1.0927205527880443E-2</v>
      </c>
      <c r="F61" s="16">
        <v>2.420642074760684E-2</v>
      </c>
      <c r="G61" s="16">
        <v>1.7829980648935692E-2</v>
      </c>
      <c r="H61" s="16">
        <v>1.793907375508445E-2</v>
      </c>
      <c r="I61" s="16">
        <v>1.311031510768422E-2</v>
      </c>
      <c r="J61" s="16">
        <v>1.9129470474078182E-2</v>
      </c>
      <c r="K61" s="16">
        <v>2.4038206198936114E-2</v>
      </c>
      <c r="L61" s="16">
        <v>1.3316969997649947E-2</v>
      </c>
      <c r="M61" s="16">
        <v>2.8378726474710108E-2</v>
      </c>
      <c r="N61" s="16">
        <v>1.4264821125505457E-2</v>
      </c>
      <c r="O61" s="16">
        <v>1.8088318551936131E-2</v>
      </c>
      <c r="P61" s="16">
        <v>1.6097860880963155E-2</v>
      </c>
      <c r="Q61" s="16">
        <v>1.1622115876959511E-2</v>
      </c>
      <c r="R61" s="16">
        <v>6.5834996002875242E-3</v>
      </c>
      <c r="S61" s="16">
        <v>1.4099840728433731E-2</v>
      </c>
      <c r="T61" s="16">
        <v>1.6065567075567534E-2</v>
      </c>
      <c r="U61" s="16">
        <v>1.9401669070133083E-2</v>
      </c>
      <c r="V61" s="16">
        <v>2.0473038824416315E-2</v>
      </c>
      <c r="W61" s="16">
        <v>1.9924555726670241E-2</v>
      </c>
      <c r="X61" s="16">
        <v>1.6820045160343029E-2</v>
      </c>
      <c r="Y61" s="16">
        <v>1.414704413103132E-2</v>
      </c>
      <c r="Z61" s="16">
        <v>1.382394155814848E-2</v>
      </c>
      <c r="AA61" s="16">
        <v>2.5013406643531216E-2</v>
      </c>
      <c r="AB61" s="16">
        <v>2.2864373690320051E-2</v>
      </c>
    </row>
    <row r="62" spans="1:28">
      <c r="A62">
        <v>2006</v>
      </c>
      <c r="B62" s="16">
        <v>1.1672248122338098E-2</v>
      </c>
      <c r="C62" s="16">
        <v>3.8081972300608405E-2</v>
      </c>
      <c r="D62" s="16">
        <v>1.567769088730675E-2</v>
      </c>
      <c r="E62" s="16">
        <v>1.0489724102539039E-2</v>
      </c>
      <c r="F62" s="16">
        <v>2.2613555387761643E-2</v>
      </c>
      <c r="G62" s="16">
        <v>1.7037973639724577E-2</v>
      </c>
      <c r="H62" s="16">
        <v>1.5784525870291128E-2</v>
      </c>
      <c r="I62" s="16">
        <v>1.3771213510563001E-2</v>
      </c>
      <c r="J62" s="16">
        <v>1.8751680258087641E-2</v>
      </c>
      <c r="K62" s="16">
        <v>2.34301080851692E-2</v>
      </c>
      <c r="L62" s="16">
        <v>1.2703957827796836E-2</v>
      </c>
      <c r="M62" s="16">
        <v>2.7838158568244575E-2</v>
      </c>
      <c r="N62" s="16">
        <v>1.234323295302232E-2</v>
      </c>
      <c r="O62" s="16">
        <v>1.7190295819487372E-2</v>
      </c>
      <c r="P62" s="16">
        <v>1.7174325197750671E-2</v>
      </c>
      <c r="Q62" s="16">
        <v>1.1639321198930892E-2</v>
      </c>
      <c r="R62" s="16">
        <v>5.9152409034404479E-3</v>
      </c>
      <c r="S62" s="16">
        <v>1.4062208655898013E-2</v>
      </c>
      <c r="T62" s="16">
        <v>1.4738628026412324E-2</v>
      </c>
      <c r="U62" s="16">
        <v>1.937784779676047E-2</v>
      </c>
      <c r="V62" s="16">
        <v>1.9499699591663009E-2</v>
      </c>
      <c r="W62" s="16">
        <v>1.8350157115458825E-2</v>
      </c>
      <c r="X62" s="16">
        <v>1.5998318965593998E-2</v>
      </c>
      <c r="Y62" s="16">
        <v>1.5380251874481072E-2</v>
      </c>
      <c r="Z62" s="16">
        <v>1.3643655491113857E-2</v>
      </c>
      <c r="AA62" s="16">
        <v>2.5170135760693164E-2</v>
      </c>
      <c r="AB62" s="16">
        <v>2.2255945960963891E-2</v>
      </c>
    </row>
    <row r="63" spans="1:28">
      <c r="A63">
        <v>2007</v>
      </c>
      <c r="B63" s="16">
        <v>1.2215870134449502E-2</v>
      </c>
      <c r="C63" s="16">
        <v>3.8470533790130962E-2</v>
      </c>
      <c r="D63" s="16">
        <v>1.8207653435572044E-2</v>
      </c>
      <c r="E63" s="16">
        <v>1.0934045075042963E-2</v>
      </c>
      <c r="F63" s="16">
        <v>2.4507930600186759E-2</v>
      </c>
      <c r="G63" s="16">
        <v>1.6496914937733264E-2</v>
      </c>
      <c r="H63" s="16">
        <v>1.4340134541845531E-2</v>
      </c>
      <c r="I63" s="16">
        <v>1.3069321276125994E-2</v>
      </c>
      <c r="J63" s="16">
        <v>2.0508608434686465E-2</v>
      </c>
      <c r="K63" s="16">
        <v>2.274883727765379E-2</v>
      </c>
      <c r="L63" s="16">
        <v>1.2385911374401919E-2</v>
      </c>
      <c r="M63" s="16">
        <v>2.6777350620256487E-2</v>
      </c>
      <c r="N63" s="16">
        <v>1.2819051758387764E-2</v>
      </c>
      <c r="O63" s="16">
        <v>1.6316785721759899E-2</v>
      </c>
      <c r="P63" s="16">
        <v>1.561906242673018E-2</v>
      </c>
      <c r="Q63" s="16">
        <v>1.1124785313911917E-2</v>
      </c>
      <c r="R63" s="16">
        <v>5.8131126019380754E-3</v>
      </c>
      <c r="S63" s="16">
        <v>1.3677276284894339E-2</v>
      </c>
      <c r="T63" s="16">
        <v>1.4931604847276117E-2</v>
      </c>
      <c r="U63" s="16">
        <v>2.0203528391998231E-2</v>
      </c>
      <c r="V63" s="16">
        <v>1.8180552162877048E-2</v>
      </c>
      <c r="W63" s="16">
        <v>1.5283877434754704E-2</v>
      </c>
      <c r="X63" s="16">
        <v>1.4856604650126802E-2</v>
      </c>
      <c r="Y63" s="16">
        <v>1.4396659137588684E-2</v>
      </c>
      <c r="Z63" s="16">
        <v>1.356462347116553E-2</v>
      </c>
      <c r="AA63" s="16">
        <v>2.3672101935423243E-2</v>
      </c>
      <c r="AB63" s="16">
        <v>2.226804847679472E-2</v>
      </c>
    </row>
    <row r="64" spans="1:28">
      <c r="A64">
        <v>2008</v>
      </c>
      <c r="B64" s="16">
        <v>1.2879336274626046E-2</v>
      </c>
      <c r="C64" s="16">
        <v>4.2200413082766022E-2</v>
      </c>
      <c r="D64" s="16">
        <v>1.9691725803046022E-2</v>
      </c>
      <c r="E64" s="16">
        <v>1.2104791785189233E-2</v>
      </c>
      <c r="F64" s="16">
        <v>2.003030521682661E-2</v>
      </c>
      <c r="G64" s="16">
        <v>1.8394811395372249E-2</v>
      </c>
      <c r="H64" s="16">
        <v>1.2409167229922403E-2</v>
      </c>
      <c r="I64" s="16">
        <v>1.357961711154145E-2</v>
      </c>
      <c r="J64" s="16">
        <v>2.1293370536676706E-2</v>
      </c>
      <c r="K64" s="16">
        <v>2.2596149844319582E-2</v>
      </c>
      <c r="L64" s="16">
        <v>1.2831799594999258E-2</v>
      </c>
      <c r="M64" s="16">
        <v>2.9817498092699551E-2</v>
      </c>
      <c r="N64" s="16">
        <v>1.1929282361006863E-2</v>
      </c>
      <c r="O64" s="16">
        <v>1.7242589318094664E-2</v>
      </c>
      <c r="P64" s="16">
        <v>1.6311782927055183E-2</v>
      </c>
      <c r="Q64" s="16">
        <v>1.1303551587773015E-2</v>
      </c>
      <c r="R64" s="22">
        <v>4.306827639428139E-3</v>
      </c>
      <c r="S64" s="16">
        <v>1.3217285731495722E-2</v>
      </c>
      <c r="T64" s="16">
        <v>1.4036430968276229E-2</v>
      </c>
      <c r="U64" s="16">
        <v>1.7659602825536452E-2</v>
      </c>
      <c r="V64" s="16">
        <v>1.8365587186525881E-2</v>
      </c>
      <c r="W64" s="16">
        <v>1.4683504954342334E-2</v>
      </c>
      <c r="X64" s="16">
        <v>1.4686959417921027E-2</v>
      </c>
      <c r="Y64" s="16">
        <v>1.4919159341470098E-2</v>
      </c>
      <c r="Z64" s="16">
        <v>1.359453040520262E-2</v>
      </c>
      <c r="AA64" s="16">
        <v>2.3451597422621633E-2</v>
      </c>
      <c r="AB64" s="16">
        <v>2.3503876734653564E-2</v>
      </c>
    </row>
    <row r="65" spans="1:31">
      <c r="A65">
        <v>2009</v>
      </c>
      <c r="B65" s="16">
        <v>1.4169290488128981E-2</v>
      </c>
      <c r="C65" s="16">
        <v>4.6368049824186644E-2</v>
      </c>
      <c r="D65" s="16">
        <v>1.5117413420667549E-2</v>
      </c>
      <c r="E65" s="16">
        <v>1.1569817816833141E-2</v>
      </c>
      <c r="F65" s="16">
        <v>1.9832673707875694E-2</v>
      </c>
      <c r="G65" s="16">
        <v>1.8026322945559364E-2</v>
      </c>
      <c r="H65" s="16">
        <v>1.321422388085961E-2</v>
      </c>
      <c r="I65" s="16">
        <v>1.3564234103793342E-2</v>
      </c>
      <c r="J65" s="16">
        <v>2.2707950325904502E-2</v>
      </c>
      <c r="K65" s="16">
        <v>2.4826483782808231E-2</v>
      </c>
      <c r="L65" s="16">
        <v>1.3909535711087412E-2</v>
      </c>
      <c r="M65" s="16">
        <v>3.2262425715260432E-2</v>
      </c>
      <c r="N65" s="16">
        <v>1.1408645676623004E-2</v>
      </c>
      <c r="O65" s="22">
        <v>1.7520357542132325E-2</v>
      </c>
      <c r="P65" s="16">
        <v>1.3851241686807072E-2</v>
      </c>
      <c r="Q65" s="16">
        <v>1.0812839495730916E-2</v>
      </c>
      <c r="R65" s="22">
        <v>4.4466259020970187E-3</v>
      </c>
      <c r="S65" s="16">
        <v>1.4141594066781098E-2</v>
      </c>
      <c r="T65" s="16">
        <v>1.6353737727350954E-2</v>
      </c>
      <c r="U65" s="16">
        <v>1.8341998200087764E-2</v>
      </c>
      <c r="V65" s="16">
        <v>2.030798949821027E-2</v>
      </c>
      <c r="W65" s="16">
        <v>1.3539556889405934E-2</v>
      </c>
      <c r="X65" s="16">
        <v>1.5235372396702765E-2</v>
      </c>
      <c r="Y65" s="16">
        <v>1.5900481665201211E-2</v>
      </c>
      <c r="Z65" s="16">
        <v>1.3461290376392217E-2</v>
      </c>
      <c r="AA65" s="16">
        <v>2.6607710142403384E-2</v>
      </c>
      <c r="AB65" s="16">
        <v>2.5082920417989076E-2</v>
      </c>
    </row>
    <row r="66" spans="1:31">
      <c r="A66">
        <v>2010</v>
      </c>
      <c r="B66" s="16">
        <v>1.2271280827366747E-2</v>
      </c>
      <c r="C66" s="16">
        <v>4.665606372457299E-2</v>
      </c>
      <c r="D66" s="16">
        <v>1.580501611504671E-2</v>
      </c>
      <c r="E66" s="16">
        <v>1.0827156477018266E-2</v>
      </c>
      <c r="F66" s="16">
        <v>1.872043022952382E-2</v>
      </c>
      <c r="G66" s="16">
        <v>1.7026225380364041E-2</v>
      </c>
      <c r="H66" s="16">
        <v>1.2066239534040814E-2</v>
      </c>
      <c r="I66" s="16">
        <v>1.4081680194412584E-2</v>
      </c>
      <c r="J66" s="16">
        <v>1.7503682964804122E-2</v>
      </c>
      <c r="K66" s="16">
        <v>2.3357827974363872E-2</v>
      </c>
      <c r="L66" s="16">
        <v>1.3556683823586496E-2</v>
      </c>
      <c r="M66" s="16">
        <v>2.7248622516462609E-2</v>
      </c>
      <c r="N66" s="16">
        <v>1.0424355647195524E-2</v>
      </c>
      <c r="O66" s="22">
        <v>1.6943448267615555E-2</v>
      </c>
      <c r="P66" s="16">
        <v>1.0789241254865824E-2</v>
      </c>
      <c r="Q66" s="16">
        <v>8.7968016385903229E-3</v>
      </c>
      <c r="R66" s="22">
        <v>5.2573122126778052E-3</v>
      </c>
      <c r="S66" s="16">
        <v>1.3415422034735683E-2</v>
      </c>
      <c r="T66" s="16">
        <v>1.5438220000235824E-2</v>
      </c>
      <c r="U66" s="16">
        <v>1.871042432884603E-2</v>
      </c>
      <c r="V66" s="16">
        <v>1.9802165969027969E-2</v>
      </c>
      <c r="W66" s="16">
        <v>1.2659707118483538E-2</v>
      </c>
      <c r="X66" s="16">
        <v>1.2781977263258141E-2</v>
      </c>
      <c r="Y66" s="16">
        <v>1.6095125291278756E-2</v>
      </c>
      <c r="Z66" s="16">
        <v>1.3768480904568638E-2</v>
      </c>
      <c r="AA66" s="16">
        <v>2.4536023821101982E-2</v>
      </c>
      <c r="AB66" s="16">
        <v>2.4121434965492679E-2</v>
      </c>
    </row>
    <row r="67" spans="1:31">
      <c r="A67">
        <v>2011</v>
      </c>
      <c r="B67" s="18">
        <v>1.231744711057323E-2</v>
      </c>
      <c r="C67" s="16">
        <v>4.5839836575825341E-2</v>
      </c>
      <c r="D67" s="16">
        <v>1.5501657243127315E-2</v>
      </c>
      <c r="E67" s="16">
        <v>1.0412855507152916E-2</v>
      </c>
      <c r="F67" s="16">
        <v>1.5483103366313495E-2</v>
      </c>
      <c r="G67" s="16">
        <v>1.7778205401894842E-2</v>
      </c>
      <c r="H67" s="16">
        <v>1.0885041706536041E-2</v>
      </c>
      <c r="I67" s="16">
        <v>1.3231671797377992E-2</v>
      </c>
      <c r="J67" s="16">
        <v>1.7069215669539985E-2</v>
      </c>
      <c r="K67" s="16">
        <v>2.2579421052196846E-2</v>
      </c>
      <c r="L67" s="16">
        <v>1.2830202660145975E-2</v>
      </c>
      <c r="M67" s="16">
        <v>2.4683288095078793E-2</v>
      </c>
      <c r="N67" s="16">
        <v>1.0557041256202552E-2</v>
      </c>
      <c r="O67" s="22">
        <v>1.6736661575110903E-2</v>
      </c>
      <c r="P67" s="16">
        <v>1.0429896487834588E-2</v>
      </c>
      <c r="Q67" s="16">
        <v>7.924697593709026E-3</v>
      </c>
      <c r="R67" s="22">
        <v>4.3585346662148965E-3</v>
      </c>
      <c r="S67" s="16">
        <v>1.303254325127658E-2</v>
      </c>
      <c r="T67" s="16">
        <v>1.4735456852238274E-2</v>
      </c>
      <c r="U67" s="16">
        <v>1.8332864350546093E-2</v>
      </c>
      <c r="V67" s="16">
        <v>2.0026500145788152E-2</v>
      </c>
      <c r="W67" s="16">
        <v>1.3017540208272031E-2</v>
      </c>
      <c r="X67" s="16">
        <v>1.091793306138273E-2</v>
      </c>
      <c r="Y67" s="16">
        <v>1.2988358594351802E-2</v>
      </c>
      <c r="Z67" s="16">
        <v>1.3177742206414565E-2</v>
      </c>
      <c r="AA67" s="16">
        <v>2.2335353330527826E-2</v>
      </c>
      <c r="AB67" s="16">
        <v>2.3253869592013733E-2</v>
      </c>
    </row>
    <row r="68" spans="1:31">
      <c r="A68">
        <v>2012</v>
      </c>
      <c r="B68" s="18">
        <v>1.1243122799295775E-2</v>
      </c>
      <c r="C68" s="16">
        <v>4.238732799762307E-2</v>
      </c>
      <c r="D68" s="16">
        <v>1.5243925887754866E-2</v>
      </c>
      <c r="E68" s="16">
        <v>1.0363989066674224E-2</v>
      </c>
      <c r="F68" s="16">
        <v>1.5739672400700223E-2</v>
      </c>
      <c r="G68" s="16">
        <v>1.6912690343041131E-2</v>
      </c>
      <c r="H68" s="16">
        <v>1.0393679746437682E-2</v>
      </c>
      <c r="I68" s="16">
        <v>1.3722567052661295E-2</v>
      </c>
      <c r="J68" s="16">
        <v>1.927798284259527E-2</v>
      </c>
      <c r="K68" s="16">
        <v>2.2395270655652999E-2</v>
      </c>
      <c r="L68" s="16">
        <v>1.3152478271937161E-2</v>
      </c>
      <c r="M68" s="16">
        <v>2.3705006650233749E-2</v>
      </c>
      <c r="N68" s="16">
        <v>1.0426007397859104E-2</v>
      </c>
      <c r="O68" s="16">
        <v>1.6255026217065215E-2</v>
      </c>
      <c r="P68" s="16">
        <v>9.0278154251794852E-3</v>
      </c>
      <c r="Q68" s="16">
        <v>7.6747551705869596E-3</v>
      </c>
      <c r="R68" s="22">
        <v>4.2190997582406704E-3</v>
      </c>
      <c r="S68" s="16">
        <v>1.2503487485352561E-2</v>
      </c>
      <c r="T68" s="16">
        <v>1.4287040251913933E-2</v>
      </c>
      <c r="U68" s="16">
        <v>1.834594384508817E-2</v>
      </c>
      <c r="V68" s="16">
        <v>1.9121370757149689E-2</v>
      </c>
      <c r="W68" s="16">
        <v>1.2429876438005964E-2</v>
      </c>
      <c r="X68" s="16">
        <v>1.0999560848767121E-2</v>
      </c>
      <c r="Y68" s="16">
        <v>1.1748041993001166E-2</v>
      </c>
      <c r="Z68" s="16">
        <v>1.3911764873128007E-2</v>
      </c>
      <c r="AA68" s="16">
        <v>2.2780920735788877E-2</v>
      </c>
      <c r="AB68" s="16">
        <v>2.2369734152317529E-2</v>
      </c>
    </row>
    <row r="69" spans="1:31">
      <c r="A69">
        <v>2013</v>
      </c>
      <c r="B69" s="26">
        <v>1.0145093323685274E-2</v>
      </c>
      <c r="C69" s="16">
        <v>3.8390225166834699E-2</v>
      </c>
      <c r="D69" s="16">
        <v>1.3937757092341487E-2</v>
      </c>
      <c r="E69" s="16">
        <v>9.9660461185805144E-3</v>
      </c>
      <c r="F69" s="16">
        <v>1.6969786968750039E-2</v>
      </c>
      <c r="G69" s="16">
        <v>1.6564850412002272E-2</v>
      </c>
      <c r="H69" s="16">
        <v>9.9985798760837651E-3</v>
      </c>
      <c r="I69" s="16">
        <v>1.2554117832286273E-2</v>
      </c>
      <c r="J69" s="16">
        <v>1.9264840864943327E-2</v>
      </c>
      <c r="K69" s="16">
        <v>2.2196738651746199E-2</v>
      </c>
      <c r="L69" s="16">
        <v>1.2312954710480231E-2</v>
      </c>
      <c r="M69" s="16">
        <v>2.334626007806475E-2</v>
      </c>
      <c r="N69" s="16">
        <v>9.5938656834680686E-3</v>
      </c>
      <c r="O69" s="16">
        <v>1.5859956201518744E-2</v>
      </c>
      <c r="P69" s="16">
        <v>9.1982212810409279E-3</v>
      </c>
      <c r="Q69" s="16">
        <v>7.6473952989979969E-3</v>
      </c>
      <c r="R69" s="22">
        <v>4.3015499365777103E-3</v>
      </c>
      <c r="S69" s="16">
        <v>1.1833628585080901E-2</v>
      </c>
      <c r="T69" s="16">
        <v>1.4458268550177953E-2</v>
      </c>
      <c r="U69" s="16">
        <v>1.7966490170123056E-2</v>
      </c>
      <c r="V69" s="16">
        <v>2.1004179973495535E-2</v>
      </c>
      <c r="W69" s="16">
        <v>1.2984431600700626E-2</v>
      </c>
      <c r="X69" s="16">
        <v>9.9058065147323397E-3</v>
      </c>
      <c r="Y69" s="16">
        <v>1.0559373616644533E-2</v>
      </c>
      <c r="Z69" s="16">
        <v>1.2377930976637965E-2</v>
      </c>
      <c r="AA69" s="16">
        <v>2.2611032136523213E-2</v>
      </c>
      <c r="AB69" s="16">
        <v>2.1231558522977347E-2</v>
      </c>
    </row>
    <row r="70" spans="1:31">
      <c r="A70">
        <v>2014</v>
      </c>
      <c r="B70" s="26">
        <v>9.9927741131084057E-3</v>
      </c>
      <c r="C70" s="16">
        <v>3.5157394757927382E-2</v>
      </c>
      <c r="D70" s="16">
        <v>1.34163584170011E-2</v>
      </c>
      <c r="E70" s="16">
        <v>9.7331771249194714E-3</v>
      </c>
      <c r="F70" s="16">
        <v>1.4994401441020398E-2</v>
      </c>
      <c r="G70" s="16">
        <v>1.5866368314744292E-2</v>
      </c>
      <c r="H70" s="16">
        <v>9.8548752536444292E-3</v>
      </c>
      <c r="I70" s="16">
        <v>1.1863846868890658E-2</v>
      </c>
      <c r="J70" s="16">
        <v>1.9769222495941163E-2</v>
      </c>
      <c r="K70" s="16">
        <v>2.2472533101962754E-2</v>
      </c>
      <c r="L70" s="16">
        <v>1.1966774456830555E-2</v>
      </c>
      <c r="M70" s="16">
        <v>2.3280578689148911E-2</v>
      </c>
      <c r="N70" s="16">
        <v>8.8313545883550969E-3</v>
      </c>
      <c r="O70" s="16">
        <v>1.4723011289812441E-2</v>
      </c>
      <c r="P70" s="16">
        <v>9.3808185909287269E-3</v>
      </c>
      <c r="Q70" s="16">
        <v>8.8670900383814952E-3</v>
      </c>
      <c r="R70" s="22">
        <v>4.369805576946024E-3</v>
      </c>
      <c r="S70" s="16">
        <v>1.1750682740618917E-2</v>
      </c>
      <c r="T70" s="16">
        <v>1.4678942191624425E-2</v>
      </c>
      <c r="U70" s="16">
        <v>1.8921425643422161E-2</v>
      </c>
      <c r="V70" s="16">
        <v>1.7908588979500466E-2</v>
      </c>
      <c r="W70" s="16">
        <v>1.352190313983331E-2</v>
      </c>
      <c r="X70" s="16">
        <v>9.998019009531357E-3</v>
      </c>
      <c r="Y70" s="16">
        <v>9.8387960476926314E-3</v>
      </c>
      <c r="Z70" s="16">
        <v>1.2141716951559283E-2</v>
      </c>
      <c r="AA70" s="16">
        <v>2.22262492975757E-2</v>
      </c>
      <c r="AB70" s="16">
        <v>2.0062489882723321E-2</v>
      </c>
    </row>
    <row r="71" spans="1:31">
      <c r="A71">
        <v>2015</v>
      </c>
      <c r="B71" s="16">
        <v>9.6809626820965004E-3</v>
      </c>
      <c r="C71" s="16">
        <v>3.3171046626818489E-2</v>
      </c>
      <c r="D71" s="16">
        <v>1.1425849519553685E-2</v>
      </c>
      <c r="E71" s="16">
        <v>9.1160267901543024E-3</v>
      </c>
      <c r="F71" s="16">
        <v>1.4062424622509527E-2</v>
      </c>
      <c r="G71" s="16">
        <v>1.5597518371280568E-2</v>
      </c>
      <c r="H71" s="16">
        <v>9.7186102361364914E-3</v>
      </c>
      <c r="I71" s="16">
        <v>1.1894988714605413E-2</v>
      </c>
      <c r="J71" s="16">
        <v>2.0435445227963325E-2</v>
      </c>
      <c r="K71" s="16">
        <v>2.1047099357294152E-2</v>
      </c>
      <c r="L71" s="16">
        <v>1.177006164594928E-2</v>
      </c>
      <c r="M71" s="16">
        <v>2.6419412863501142E-2</v>
      </c>
      <c r="N71" s="16">
        <v>8.4781578367665728E-3</v>
      </c>
      <c r="O71" s="16">
        <v>1.3146432894327211E-2</v>
      </c>
      <c r="P71" s="16">
        <v>1.0304168831687917E-2</v>
      </c>
      <c r="Q71" s="16">
        <v>1.1325133368448762E-2</v>
      </c>
      <c r="R71" s="22">
        <v>5.3928238460218218E-3</v>
      </c>
      <c r="S71" s="16">
        <v>1.1630005041872492E-2</v>
      </c>
      <c r="T71" s="16">
        <v>1.5045701912845042E-2</v>
      </c>
      <c r="U71" s="16">
        <v>2.2081383370428205E-2</v>
      </c>
      <c r="V71" s="16">
        <v>1.8712466997022368E-2</v>
      </c>
      <c r="W71" s="16">
        <v>1.422159707177751E-2</v>
      </c>
      <c r="X71" s="16">
        <v>1.1319634467447983E-2</v>
      </c>
      <c r="Y71" s="16">
        <v>9.5679052379922143E-3</v>
      </c>
      <c r="Z71" s="16">
        <v>1.158298991798112E-2</v>
      </c>
      <c r="AA71" s="16">
        <v>2.0893667606526167E-2</v>
      </c>
      <c r="AB71" s="16">
        <v>1.9556840949417498E-2</v>
      </c>
    </row>
    <row r="73" spans="1:31" ht="13" customHeight="1">
      <c r="C73" s="35" t="s">
        <v>14</v>
      </c>
      <c r="D73" s="35"/>
      <c r="E73" s="35"/>
      <c r="F73" s="35"/>
      <c r="G73" s="35"/>
      <c r="H73" s="35"/>
      <c r="I73" s="35"/>
      <c r="J73" s="35"/>
      <c r="K73" s="35"/>
      <c r="AE73" s="7"/>
    </row>
    <row r="74" spans="1:31" ht="27" customHeight="1">
      <c r="C74" s="35" t="s">
        <v>15</v>
      </c>
      <c r="D74" s="35"/>
      <c r="E74" s="35"/>
      <c r="F74" s="35"/>
      <c r="G74" s="35"/>
      <c r="H74" s="35"/>
      <c r="I74" s="35"/>
      <c r="J74" s="35"/>
      <c r="K74" s="35"/>
      <c r="Q74" s="20"/>
    </row>
    <row r="75" spans="1:31" ht="52" customHeight="1">
      <c r="C75" s="38" t="s">
        <v>49</v>
      </c>
      <c r="D75" s="38"/>
      <c r="E75" s="38"/>
      <c r="F75" s="38"/>
      <c r="G75" s="38"/>
      <c r="H75" s="38"/>
      <c r="I75" s="38"/>
      <c r="J75" s="38"/>
      <c r="K75" s="38"/>
      <c r="Q75" s="20"/>
    </row>
    <row r="76" spans="1:31" ht="40" customHeight="1">
      <c r="C76" s="35" t="s">
        <v>17</v>
      </c>
      <c r="D76" s="35"/>
      <c r="E76" s="35"/>
      <c r="F76" s="35"/>
      <c r="G76" s="35"/>
      <c r="H76" s="35"/>
      <c r="I76" s="35"/>
      <c r="J76" s="35"/>
      <c r="K76" s="35"/>
      <c r="Q76" s="20"/>
    </row>
    <row r="77" spans="1:31" ht="40" customHeight="1">
      <c r="C77" s="35" t="s">
        <v>4</v>
      </c>
      <c r="D77" s="35"/>
      <c r="E77" s="35"/>
      <c r="F77" s="35"/>
      <c r="G77" s="35"/>
      <c r="H77" s="35"/>
      <c r="I77" s="35"/>
      <c r="J77" s="35"/>
      <c r="K77" s="35"/>
    </row>
    <row r="78" spans="1:31">
      <c r="C78" t="s">
        <v>5</v>
      </c>
      <c r="T78" s="4"/>
    </row>
    <row r="79" spans="1:31">
      <c r="C79" t="s">
        <v>54</v>
      </c>
      <c r="K79" s="30"/>
    </row>
    <row r="80" spans="1:31" ht="39" customHeight="1">
      <c r="C80" s="35" t="s">
        <v>55</v>
      </c>
      <c r="D80" s="35"/>
      <c r="E80" s="35"/>
      <c r="F80" s="35"/>
      <c r="G80" s="35"/>
      <c r="H80" s="35"/>
      <c r="I80" s="35"/>
      <c r="J80" s="35"/>
    </row>
    <row r="81" spans="3:17" ht="28" customHeight="1">
      <c r="C81" s="39" t="s">
        <v>58</v>
      </c>
      <c r="D81" s="39"/>
      <c r="E81" s="39"/>
      <c r="F81" s="39"/>
      <c r="G81" s="39"/>
      <c r="H81" s="39"/>
      <c r="I81" s="39"/>
      <c r="J81" s="39"/>
    </row>
    <row r="82" spans="3:17" ht="55" customHeight="1">
      <c r="C82" s="39" t="s">
        <v>59</v>
      </c>
      <c r="D82" s="39"/>
      <c r="E82" s="39"/>
      <c r="F82" s="39"/>
      <c r="G82" s="39"/>
      <c r="H82" s="39"/>
      <c r="I82" s="39"/>
      <c r="J82" s="39"/>
      <c r="K82" s="39"/>
    </row>
    <row r="83" spans="3:17" ht="52" customHeight="1">
      <c r="C83" s="35" t="s">
        <v>60</v>
      </c>
      <c r="D83" s="35"/>
      <c r="E83" s="35"/>
      <c r="F83" s="35"/>
      <c r="G83" s="35"/>
      <c r="H83" s="35"/>
      <c r="I83" s="35"/>
      <c r="J83" s="35"/>
      <c r="K83" s="35"/>
    </row>
    <row r="84" spans="3:17" ht="38" customHeight="1">
      <c r="C84" s="39" t="s">
        <v>61</v>
      </c>
      <c r="D84" s="39"/>
      <c r="E84" s="39"/>
      <c r="F84" s="39"/>
      <c r="G84" s="39"/>
      <c r="H84" s="39"/>
      <c r="I84" s="39"/>
      <c r="J84" s="30"/>
      <c r="K84" s="30"/>
    </row>
    <row r="85" spans="3:17" ht="52" customHeight="1">
      <c r="C85" s="35" t="s">
        <v>62</v>
      </c>
      <c r="D85" s="35"/>
      <c r="E85" s="35"/>
      <c r="F85" s="35"/>
      <c r="G85" s="35"/>
      <c r="H85" s="35"/>
      <c r="I85" s="35"/>
      <c r="J85" s="35"/>
      <c r="K85" s="35"/>
      <c r="Q85" s="20"/>
    </row>
    <row r="86" spans="3:17">
      <c r="Q86" s="20"/>
    </row>
    <row r="87" spans="3:17">
      <c r="Q87" s="20"/>
    </row>
    <row r="88" spans="3:17">
      <c r="Q88" s="20"/>
    </row>
    <row r="89" spans="3:17">
      <c r="Q89" s="20"/>
    </row>
  </sheetData>
  <mergeCells count="11">
    <mergeCell ref="C84:I84"/>
    <mergeCell ref="C85:K85"/>
    <mergeCell ref="C82:K82"/>
    <mergeCell ref="C83:K83"/>
    <mergeCell ref="C73:K73"/>
    <mergeCell ref="C74:K74"/>
    <mergeCell ref="C75:K75"/>
    <mergeCell ref="C76:K76"/>
    <mergeCell ref="C77:K77"/>
    <mergeCell ref="C80:J80"/>
    <mergeCell ref="C81:J81"/>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3" sqref="F33"/>
    </sheetView>
  </sheetViews>
  <sheetFormatPr baseColWidth="10" defaultRowHeight="13" x14ac:dyDescent="0"/>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1. Local currency</vt:lpstr>
      <vt:lpstr>2. Constant (2014) US$m.</vt:lpstr>
      <vt:lpstr>3. % of GDP</vt:lpstr>
      <vt:lpstr>Sheet1</vt:lpstr>
      <vt:lpstr>Non-US 2000-2015</vt:lpstr>
      <vt:lpstr>Non US old new</vt:lpstr>
      <vt:lpstr>NATO total</vt:lpstr>
      <vt:lpstr>Non US from 55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Sam</cp:lastModifiedBy>
  <dcterms:created xsi:type="dcterms:W3CDTF">2010-05-17T13:34:47Z</dcterms:created>
  <dcterms:modified xsi:type="dcterms:W3CDTF">2016-04-18T12:45:44Z</dcterms:modified>
</cp:coreProperties>
</file>